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localdom.net\TI Folders D14\Organization\C077\06 Drift\03 Kornlab\2025\02 Håndholdt analysedata\"/>
    </mc:Choice>
  </mc:AlternateContent>
  <xr:revisionPtr revIDLastSave="0" documentId="13_ncr:1_{DCC837CF-3A4A-457B-991A-33D0704B5216}" xr6:coauthVersionLast="47" xr6:coauthVersionMax="47" xr10:uidLastSave="{00000000-0000-0000-0000-000000000000}"/>
  <bookViews>
    <workbookView xWindow="25695" yWindow="0" windowWidth="26010" windowHeight="20985" xr2:uid="{A72FB0F3-06BA-4DAD-A874-9147C6B92B61}"/>
  </bookViews>
  <sheets>
    <sheet name="Kornlab procedure" sheetId="2" r:id="rId1"/>
    <sheet name="Skema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57" i="1" l="1"/>
  <c r="N56" i="1"/>
  <c r="N47" i="1"/>
  <c r="N46" i="1"/>
  <c r="F19" i="1" l="1"/>
  <c r="C31" i="1"/>
  <c r="C32" i="1"/>
  <c r="C33" i="1"/>
  <c r="C34" i="1"/>
  <c r="C35" i="1"/>
  <c r="C36" i="1"/>
  <c r="C37" i="1"/>
  <c r="C38" i="1"/>
  <c r="C39" i="1"/>
  <c r="C30" i="1"/>
  <c r="C25" i="1"/>
  <c r="C24" i="1"/>
  <c r="C23" i="1"/>
  <c r="C22" i="1"/>
  <c r="C21" i="1"/>
  <c r="C20" i="1"/>
  <c r="C19" i="1"/>
  <c r="C18" i="1"/>
  <c r="C17" i="1"/>
  <c r="C16" i="1" l="1"/>
  <c r="I39" i="1" l="1"/>
  <c r="G39" i="1"/>
  <c r="D39" i="1"/>
  <c r="I38" i="1"/>
  <c r="G38" i="1"/>
  <c r="D38" i="1"/>
  <c r="I37" i="1"/>
  <c r="G37" i="1"/>
  <c r="D37" i="1"/>
  <c r="I36" i="1"/>
  <c r="G36" i="1"/>
  <c r="D36" i="1"/>
  <c r="I35" i="1"/>
  <c r="G35" i="1"/>
  <c r="D35" i="1"/>
  <c r="I34" i="1"/>
  <c r="G34" i="1"/>
  <c r="D34" i="1"/>
  <c r="I33" i="1"/>
  <c r="G33" i="1"/>
  <c r="D33" i="1"/>
  <c r="I32" i="1"/>
  <c r="G32" i="1"/>
  <c r="D32" i="1"/>
  <c r="I31" i="1"/>
  <c r="G31" i="1"/>
  <c r="D31" i="1"/>
  <c r="I30" i="1"/>
  <c r="G30" i="1"/>
  <c r="D30" i="1"/>
  <c r="I17" i="1"/>
  <c r="I18" i="1"/>
  <c r="I19" i="1"/>
  <c r="I20" i="1"/>
  <c r="I21" i="1"/>
  <c r="G17" i="1"/>
  <c r="G18" i="1"/>
  <c r="G19" i="1"/>
  <c r="G20" i="1"/>
  <c r="G21" i="1"/>
  <c r="D17" i="1"/>
  <c r="D18" i="1"/>
  <c r="D19" i="1"/>
  <c r="D20" i="1"/>
  <c r="D21" i="1"/>
  <c r="I24" i="1"/>
  <c r="I25" i="1"/>
  <c r="G24" i="1"/>
  <c r="G25" i="1"/>
  <c r="D24" i="1"/>
  <c r="D25" i="1"/>
  <c r="G23" i="1"/>
  <c r="I22" i="1"/>
  <c r="I23" i="1"/>
  <c r="I16" i="1"/>
  <c r="G16" i="1"/>
  <c r="G22" i="1"/>
  <c r="D16" i="1"/>
  <c r="D23" i="1" l="1"/>
  <c r="D22" i="1"/>
</calcChain>
</file>

<file path=xl/sharedStrings.xml><?xml version="1.0" encoding="utf-8"?>
<sst xmlns="http://schemas.openxmlformats.org/spreadsheetml/2006/main" count="212" uniqueCount="112">
  <si>
    <t>Bruttovægt (g)</t>
  </si>
  <si>
    <t>Nettovægt (g)</t>
  </si>
  <si>
    <t>Renhed (%)</t>
  </si>
  <si>
    <t>Led 14</t>
  </si>
  <si>
    <t>Led 15</t>
  </si>
  <si>
    <t>Led 16</t>
  </si>
  <si>
    <t>Led 1</t>
  </si>
  <si>
    <t>Led 2</t>
  </si>
  <si>
    <t>Led 4</t>
  </si>
  <si>
    <t>Led 5</t>
  </si>
  <si>
    <t>Led 6</t>
  </si>
  <si>
    <t>Led 7</t>
  </si>
  <si>
    <t>Led 8</t>
  </si>
  <si>
    <t>Led 9</t>
  </si>
  <si>
    <t>Led 10</t>
  </si>
  <si>
    <t>Led 11</t>
  </si>
  <si>
    <t>Led 12</t>
  </si>
  <si>
    <t>Led 13</t>
  </si>
  <si>
    <t>Fraktionsandel i renvare (P06)</t>
  </si>
  <si>
    <t>1.</t>
  </si>
  <si>
    <t>2.</t>
  </si>
  <si>
    <t>3.</t>
  </si>
  <si>
    <t>4.</t>
  </si>
  <si>
    <t>5.</t>
  </si>
  <si>
    <t>OBS:</t>
  </si>
  <si>
    <t>Forskellige afgrøder. Høstes af flere omgange</t>
  </si>
  <si>
    <t>Led 3</t>
  </si>
  <si>
    <t>Vand% (NIT)</t>
  </si>
  <si>
    <t>TKV</t>
  </si>
  <si>
    <t>Råprotein (NIT)</t>
  </si>
  <si>
    <t>Forsøgsinformation</t>
  </si>
  <si>
    <t>Led modtaget + kommentar</t>
  </si>
  <si>
    <t>* Ved manuel indtastning af TKV og andre parameter, angiv i notat på Webtrial Office</t>
  </si>
  <si>
    <t>Renhed i råvare (P06)</t>
  </si>
  <si>
    <t xml:space="preserve">Videresend: </t>
  </si>
  <si>
    <t>3 gent. pr. ledprøve</t>
  </si>
  <si>
    <t>Bestem renhed i råvare (P06)</t>
  </si>
  <si>
    <t>Bestem %-andel af afgrøder i renvare (P06)</t>
  </si>
  <si>
    <t>Tidsregistrering - ICOEL opgave</t>
  </si>
  <si>
    <t>Tidsregistrering</t>
  </si>
  <si>
    <t>Dato</t>
  </si>
  <si>
    <t>Tidsrum</t>
  </si>
  <si>
    <t>Opgave</t>
  </si>
  <si>
    <t>Led 17</t>
  </si>
  <si>
    <t>Led 18</t>
  </si>
  <si>
    <t>Led 20</t>
  </si>
  <si>
    <t>Led 19</t>
  </si>
  <si>
    <t>* Fraktionsandel bestemt ud fra minimum 100 gram prøve</t>
  </si>
  <si>
    <t>Bælgsæd (P07)</t>
  </si>
  <si>
    <t>Korn (P08)</t>
  </si>
  <si>
    <t>Modtag 6 kg pr. led</t>
  </si>
  <si>
    <t>NIT af bælgsæd (P07) og korn (P08) undtagen spelt</t>
  </si>
  <si>
    <t>TKV af bælgsæd (P07) og korn (P08)</t>
  </si>
  <si>
    <t>020122525-001 : Manuel indtastning af parametre</t>
  </si>
  <si>
    <t>020122525-001 - Kornlab procedure</t>
  </si>
  <si>
    <t>Markært/Havre</t>
  </si>
  <si>
    <t>Led 1-2</t>
  </si>
  <si>
    <t>Markært/Spelt</t>
  </si>
  <si>
    <t>Led 3-4</t>
  </si>
  <si>
    <t>Markært/Rug</t>
  </si>
  <si>
    <t>Led 5-6</t>
  </si>
  <si>
    <t>Led 7-8</t>
  </si>
  <si>
    <t>Led 9-10</t>
  </si>
  <si>
    <t>Markært/Vårhvede</t>
  </si>
  <si>
    <t>Markært/Vi-hvede</t>
  </si>
  <si>
    <t>Led 11-12</t>
  </si>
  <si>
    <t>Led 13-14</t>
  </si>
  <si>
    <t>Led 15-16</t>
  </si>
  <si>
    <t>Led 17-18</t>
  </si>
  <si>
    <t>HB/Havre</t>
  </si>
  <si>
    <t>HB/Spelt</t>
  </si>
  <si>
    <t>HB/Rug</t>
  </si>
  <si>
    <t>HB/Vi-hvede</t>
  </si>
  <si>
    <t>HB/Vårhvede</t>
  </si>
  <si>
    <t>Led 19-20</t>
  </si>
  <si>
    <t>HB = Hestebønne</t>
  </si>
  <si>
    <t>Andel markært (%)</t>
  </si>
  <si>
    <t>Vægt markært (g)</t>
  </si>
  <si>
    <t>Vægt korn (g)</t>
  </si>
  <si>
    <t>Andel korn (%)</t>
  </si>
  <si>
    <t>Vægt HB (g)</t>
  </si>
  <si>
    <t>Andel HB (%)</t>
  </si>
  <si>
    <t>350 g ledprøver, speltprøver (led 3,4,13,14), EAT (råprot)</t>
  </si>
  <si>
    <t>Dato + Initialer</t>
  </si>
  <si>
    <t>350 g ledprøve, led 3</t>
  </si>
  <si>
    <t>350 g ledprøve, led 4</t>
  </si>
  <si>
    <t>350 g ledprøve, led 13</t>
  </si>
  <si>
    <t>350 g ledprøve, led 14</t>
  </si>
  <si>
    <t>Kommentar</t>
  </si>
  <si>
    <t>Afgrøder adskilt helt</t>
  </si>
  <si>
    <t>Afgrøder adskilt helt. Observeret minimal mængde rug, renset fra. Meget jord renset fra.</t>
  </si>
  <si>
    <t>Afgrøder adskilt helt. Observeret minimal mængde af havre, renset fra.</t>
  </si>
  <si>
    <t>Afgrøder adskilt helt. Observeret spelt/havre (bestemt til &lt;1%), renset fra.</t>
  </si>
  <si>
    <t xml:space="preserve">Afgrøder adskilt helt. Observeret havre/markært (bestemt til &lt;1%), renset fra. </t>
  </si>
  <si>
    <t xml:space="preserve">Afgrøder adskilt helt. Observeret minimal mængde havre, renset fra. </t>
  </si>
  <si>
    <t xml:space="preserve">Afgrøder adskilt helt. Observeret markært/spelt (bestemt til ca. 1%), renset fra. </t>
  </si>
  <si>
    <t xml:space="preserve">Afgrøder adskilt helt. Observeret havre og en smule hvede (bestemt til ca. 1%), som er blevet renset fra. </t>
  </si>
  <si>
    <t>Afgrøder adskilt helt. Observeret havre, spelt og markært (bestemt til &lt;1%), renset fra</t>
  </si>
  <si>
    <t xml:space="preserve">Afgrøder adskilt helt. Observeret havre, spelt og markært (bestemt til &lt;1%), renset fra </t>
  </si>
  <si>
    <t>Afgrøder adskilt helt. Observeret havre/markært (bestemt til ca. 1%), renset fra</t>
  </si>
  <si>
    <t>Afgrøder adskilt helt. Observeret havre+ spelt (bestemt til &lt;1%), renset fra</t>
  </si>
  <si>
    <t>Afgrøder adskilt helt. Observeret havre, spelt og lidt markært (bestemt til &lt;1%), renset fra</t>
  </si>
  <si>
    <t>Afgrøder adskilt helt. Observeret havre/markært (bestemt til &lt;1%), renset fra</t>
  </si>
  <si>
    <t>Afgrøder adskilt helt. Observeret havre (bestemt til ca. 1%), renset fra. Meget jord renset fra.</t>
  </si>
  <si>
    <t xml:space="preserve">Afgrøder adskilt helt. Observeret havre (bestemt til &lt;1%), renset fra. </t>
  </si>
  <si>
    <t>Afgrøder adskilt helt. Observeret havre (bestemt til &lt;1%), renset fra.</t>
  </si>
  <si>
    <t xml:space="preserve">Afgrøder adskilt helt. </t>
  </si>
  <si>
    <t>Ikke nok materiale til videresendelse</t>
  </si>
  <si>
    <t>Korn, Vand% i tørreskab (P08)</t>
  </si>
  <si>
    <t>Brutto (g)</t>
  </si>
  <si>
    <t>Netto (g)</t>
  </si>
  <si>
    <t>Vand%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</si>
</sst>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0"/>
      <color theme="1"/>
      <name val="Open Sans"/>
      <family val="2"/>
    </font>
    <font>
      <b/>
      <sz val="10"/>
      <color theme="1"/>
      <name val="Open Sans"/>
      <family val="2"/>
    </font>
    <font>
      <b/>
      <sz val="16"/>
      <color theme="1"/>
      <name val="Open Sans"/>
      <family val="2"/>
    </font>
    <font>
      <i/>
      <sz val="8"/>
      <color theme="1"/>
      <name val="Open Sans"/>
      <family val="2"/>
    </font>
    <font>
      <sz val="8"/>
      <name val="Open Sans"/>
      <family val="2"/>
    </font>
    <font>
      <b/>
      <u/>
      <sz val="10"/>
      <color theme="1"/>
      <name val="Open Sans"/>
      <family val="2"/>
    </font>
    <font>
      <b/>
      <i/>
      <sz val="9"/>
      <color theme="1"/>
      <name val="Open Sans"/>
      <family val="2"/>
    </font>
    <font>
      <b/>
      <u/>
      <sz val="12"/>
      <color theme="1"/>
      <name val="Open Sans"/>
      <family val="2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lightDown"/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quotePrefix="1" applyFont="1"/>
    <xf numFmtId="2" fontId="0" fillId="0" borderId="1" xfId="0" applyNumberFormat="1" applyBorder="1" applyAlignment="1">
      <alignment horizontal="center"/>
    </xf>
    <xf numFmtId="0" fontId="1" fillId="0" borderId="4" xfId="0" applyFont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2" fontId="0" fillId="0" borderId="0" xfId="0" applyNumberFormat="1" applyAlignment="1">
      <alignment horizontal="center"/>
    </xf>
    <xf numFmtId="0" fontId="0" fillId="4" borderId="7" xfId="0" applyFill="1" applyBorder="1"/>
    <xf numFmtId="0" fontId="1" fillId="4" borderId="8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0" borderId="0" xfId="0" applyFont="1"/>
    <xf numFmtId="0" fontId="0" fillId="5" borderId="0" xfId="0" applyFill="1"/>
    <xf numFmtId="0" fontId="5" fillId="5" borderId="0" xfId="0" applyFont="1" applyFill="1"/>
    <xf numFmtId="0" fontId="1" fillId="4" borderId="12" xfId="0" applyFont="1" applyFill="1" applyBorder="1" applyAlignment="1">
      <alignment horizontal="center"/>
    </xf>
    <xf numFmtId="2" fontId="0" fillId="2" borderId="13" xfId="0" applyNumberFormat="1" applyFill="1" applyBorder="1" applyAlignment="1">
      <alignment horizontal="center"/>
    </xf>
    <xf numFmtId="0" fontId="3" fillId="0" borderId="11" xfId="0" applyFont="1" applyBorder="1" applyAlignment="1">
      <alignment horizontal="left"/>
    </xf>
    <xf numFmtId="164" fontId="0" fillId="2" borderId="4" xfId="0" applyNumberFormat="1" applyFill="1" applyBorder="1" applyAlignment="1">
      <alignment horizontal="center"/>
    </xf>
    <xf numFmtId="164" fontId="0" fillId="2" borderId="6" xfId="0" applyNumberForma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0" xfId="0" applyFont="1"/>
    <xf numFmtId="0" fontId="0" fillId="0" borderId="0" xfId="0" quotePrefix="1"/>
    <xf numFmtId="164" fontId="0" fillId="0" borderId="1" xfId="0" applyNumberFormat="1" applyBorder="1" applyAlignment="1">
      <alignment horizontal="center"/>
    </xf>
    <xf numFmtId="164" fontId="0" fillId="6" borderId="1" xfId="0" applyNumberFormat="1" applyFill="1" applyBorder="1" applyAlignment="1">
      <alignment horizontal="center"/>
    </xf>
    <xf numFmtId="0" fontId="1" fillId="5" borderId="0" xfId="0" applyFont="1" applyFill="1"/>
    <xf numFmtId="0" fontId="0" fillId="0" borderId="11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3" xfId="0" applyBorder="1"/>
    <xf numFmtId="0" fontId="6" fillId="0" borderId="0" xfId="0" applyFont="1" applyAlignment="1">
      <alignment horizontal="left"/>
    </xf>
    <xf numFmtId="0" fontId="0" fillId="8" borderId="1" xfId="0" applyFill="1" applyBorder="1"/>
    <xf numFmtId="0" fontId="1" fillId="8" borderId="1" xfId="0" applyFont="1" applyFill="1" applyBorder="1" applyAlignment="1">
      <alignment horizontal="center"/>
    </xf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0" fontId="1" fillId="0" borderId="0" xfId="0" quotePrefix="1" applyFont="1"/>
    <xf numFmtId="0" fontId="7" fillId="0" borderId="0" xfId="0" applyFont="1"/>
    <xf numFmtId="0" fontId="0" fillId="0" borderId="19" xfId="0" applyBorder="1"/>
    <xf numFmtId="0" fontId="0" fillId="0" borderId="20" xfId="0" applyBorder="1"/>
    <xf numFmtId="0" fontId="0" fillId="0" borderId="6" xfId="0" applyBorder="1"/>
    <xf numFmtId="0" fontId="0" fillId="0" borderId="14" xfId="0" applyBorder="1"/>
    <xf numFmtId="0" fontId="0" fillId="0" borderId="5" xfId="0" applyBorder="1"/>
    <xf numFmtId="0" fontId="0" fillId="0" borderId="18" xfId="0" applyBorder="1"/>
    <xf numFmtId="0" fontId="1" fillId="5" borderId="0" xfId="0" applyFont="1" applyFill="1" applyAlignment="1">
      <alignment horizontal="left"/>
    </xf>
    <xf numFmtId="0" fontId="0" fillId="5" borderId="0" xfId="0" applyFill="1" applyAlignment="1">
      <alignment horizontal="left"/>
    </xf>
    <xf numFmtId="0" fontId="3" fillId="0" borderId="0" xfId="0" applyFont="1" applyAlignment="1">
      <alignment horizontal="left"/>
    </xf>
    <xf numFmtId="0" fontId="5" fillId="0" borderId="14" xfId="0" applyFont="1" applyBorder="1"/>
    <xf numFmtId="0" fontId="5" fillId="0" borderId="11" xfId="0" applyFont="1" applyBorder="1"/>
    <xf numFmtId="0" fontId="1" fillId="0" borderId="0" xfId="0" applyFont="1"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4" borderId="21" xfId="0" applyFill="1" applyBorder="1"/>
    <xf numFmtId="2" fontId="0" fillId="4" borderId="11" xfId="0" applyNumberFormat="1" applyFill="1" applyBorder="1"/>
    <xf numFmtId="0" fontId="1" fillId="0" borderId="22" xfId="0" applyFont="1" applyBorder="1" applyAlignment="1">
      <alignment horizontal="center"/>
    </xf>
    <xf numFmtId="2" fontId="0" fillId="4" borderId="23" xfId="0" applyNumberFormat="1" applyFill="1" applyBorder="1"/>
    <xf numFmtId="0" fontId="0" fillId="0" borderId="24" xfId="0" applyBorder="1"/>
    <xf numFmtId="0" fontId="0" fillId="0" borderId="25" xfId="0" applyBorder="1"/>
    <xf numFmtId="0" fontId="0" fillId="0" borderId="10" xfId="0" applyBorder="1"/>
    <xf numFmtId="0" fontId="0" fillId="0" borderId="9" xfId="0" applyBorder="1"/>
    <xf numFmtId="2" fontId="0" fillId="2" borderId="6" xfId="0" applyNumberFormat="1" applyFill="1" applyBorder="1" applyAlignment="1">
      <alignment horizontal="center"/>
    </xf>
    <xf numFmtId="2" fontId="0" fillId="0" borderId="20" xfId="0" applyNumberFormat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9" borderId="9" xfId="0" applyFont="1" applyFill="1" applyBorder="1" applyAlignment="1">
      <alignment horizontal="center"/>
    </xf>
    <xf numFmtId="0" fontId="1" fillId="9" borderId="10" xfId="0" applyFont="1" applyFill="1" applyBorder="1" applyAlignment="1">
      <alignment horizontal="center"/>
    </xf>
    <xf numFmtId="0" fontId="1" fillId="9" borderId="2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7" borderId="9" xfId="0" applyFont="1" applyFill="1" applyBorder="1" applyAlignment="1">
      <alignment horizontal="center"/>
    </xf>
    <xf numFmtId="0" fontId="1" fillId="7" borderId="10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2" fontId="0" fillId="6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22/11/relationships/FeaturePropertyBag" Target="featurePropertyBag/featurePropertyBag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39C00-9278-43B9-A567-B7D111E23E72}">
  <dimension ref="A1:J45"/>
  <sheetViews>
    <sheetView tabSelected="1" workbookViewId="0">
      <selection activeCell="K23" sqref="K23"/>
    </sheetView>
  </sheetViews>
  <sheetFormatPr defaultRowHeight="15" x14ac:dyDescent="0.3"/>
  <cols>
    <col min="1" max="1" width="5.85546875" customWidth="1"/>
  </cols>
  <sheetData>
    <row r="1" spans="1:10" ht="22.5" x14ac:dyDescent="0.4">
      <c r="A1" s="20" t="s">
        <v>54</v>
      </c>
    </row>
    <row r="3" spans="1:10" s="10" customFormat="1" x14ac:dyDescent="0.3">
      <c r="A3" s="10" t="s">
        <v>24</v>
      </c>
      <c r="B3" s="10" t="s">
        <v>38</v>
      </c>
    </row>
    <row r="4" spans="1:10" x14ac:dyDescent="0.3">
      <c r="A4" s="10" t="s">
        <v>24</v>
      </c>
      <c r="B4" s="10" t="s">
        <v>25</v>
      </c>
      <c r="C4" s="10"/>
      <c r="D4" s="10"/>
      <c r="E4" s="10"/>
      <c r="F4" s="10"/>
      <c r="G4" s="10"/>
      <c r="H4" s="10"/>
    </row>
    <row r="5" spans="1:10" x14ac:dyDescent="0.3">
      <c r="A5" s="10" t="s">
        <v>24</v>
      </c>
      <c r="B5" s="10" t="s">
        <v>35</v>
      </c>
      <c r="C5" s="10"/>
      <c r="D5" s="10"/>
      <c r="E5" s="10"/>
      <c r="F5" s="10"/>
      <c r="G5" s="10"/>
      <c r="H5" s="10"/>
    </row>
    <row r="6" spans="1:10" x14ac:dyDescent="0.3">
      <c r="A6" s="10" t="s">
        <v>24</v>
      </c>
      <c r="B6" s="10" t="s">
        <v>50</v>
      </c>
      <c r="C6" s="10"/>
      <c r="D6" s="10"/>
      <c r="E6" s="10"/>
      <c r="F6" s="10"/>
      <c r="G6" s="10"/>
      <c r="H6" s="10"/>
    </row>
    <row r="7" spans="1:10" x14ac:dyDescent="0.3">
      <c r="A7" s="10"/>
      <c r="B7" s="10"/>
      <c r="C7" s="10"/>
      <c r="D7" s="10"/>
      <c r="E7" s="10"/>
      <c r="F7" s="10"/>
      <c r="G7" s="10"/>
      <c r="H7" s="10"/>
    </row>
    <row r="8" spans="1:10" x14ac:dyDescent="0.3">
      <c r="A8" s="10" t="s">
        <v>19</v>
      </c>
      <c r="B8" s="10" t="s">
        <v>36</v>
      </c>
      <c r="C8" s="10"/>
      <c r="D8" s="10"/>
      <c r="E8" s="10"/>
      <c r="F8" s="10"/>
      <c r="G8" s="10"/>
      <c r="H8" s="10"/>
    </row>
    <row r="9" spans="1:10" x14ac:dyDescent="0.3">
      <c r="A9" s="10" t="s">
        <v>20</v>
      </c>
      <c r="B9" s="10" t="s">
        <v>37</v>
      </c>
      <c r="C9" s="10"/>
      <c r="D9" s="10"/>
      <c r="E9" s="10"/>
      <c r="F9" s="10"/>
      <c r="G9" s="10"/>
      <c r="H9" s="10"/>
    </row>
    <row r="10" spans="1:10" x14ac:dyDescent="0.3">
      <c r="A10" s="10" t="s">
        <v>21</v>
      </c>
      <c r="B10" s="10" t="s">
        <v>51</v>
      </c>
      <c r="C10" s="10"/>
      <c r="D10" s="10"/>
      <c r="E10" s="10"/>
      <c r="F10" s="10"/>
      <c r="G10" s="10"/>
      <c r="H10" s="10"/>
    </row>
    <row r="11" spans="1:10" x14ac:dyDescent="0.3">
      <c r="A11" s="10" t="s">
        <v>22</v>
      </c>
      <c r="B11" s="10" t="s">
        <v>52</v>
      </c>
      <c r="C11" s="10"/>
      <c r="D11" s="10"/>
      <c r="E11" s="10"/>
      <c r="F11" s="10"/>
      <c r="G11" s="10"/>
      <c r="H11" s="10"/>
    </row>
    <row r="12" spans="1:10" x14ac:dyDescent="0.3">
      <c r="A12" s="10"/>
      <c r="B12" s="10"/>
      <c r="C12" s="10"/>
      <c r="D12" s="10"/>
      <c r="E12" s="10"/>
      <c r="F12" s="10"/>
      <c r="G12" s="10"/>
      <c r="H12" s="10"/>
    </row>
    <row r="13" spans="1:10" x14ac:dyDescent="0.3">
      <c r="A13" s="10" t="s">
        <v>23</v>
      </c>
      <c r="B13" s="10" t="s">
        <v>34</v>
      </c>
      <c r="C13" s="10"/>
      <c r="D13" s="10" t="s">
        <v>82</v>
      </c>
      <c r="E13" s="10"/>
      <c r="F13" s="10"/>
      <c r="G13" s="10"/>
      <c r="H13" s="10"/>
    </row>
    <row r="14" spans="1:10" x14ac:dyDescent="0.3">
      <c r="A14" s="10"/>
      <c r="B14" s="10"/>
      <c r="C14" s="10"/>
      <c r="D14" s="35"/>
      <c r="E14" s="10"/>
      <c r="F14" s="10"/>
      <c r="G14" s="10"/>
      <c r="H14" s="10"/>
    </row>
    <row r="15" spans="1:10" x14ac:dyDescent="0.3">
      <c r="A15" s="10"/>
      <c r="B15" s="10"/>
      <c r="C15" s="10"/>
      <c r="D15" s="35" t="s">
        <v>84</v>
      </c>
      <c r="E15" s="10"/>
      <c r="F15" s="10"/>
      <c r="G15" s="10"/>
      <c r="H15" s="48" t="b">
        <v>0</v>
      </c>
      <c r="J15" t="s">
        <v>107</v>
      </c>
    </row>
    <row r="16" spans="1:10" x14ac:dyDescent="0.3">
      <c r="A16" s="10"/>
      <c r="B16" s="10"/>
      <c r="C16" s="10"/>
      <c r="D16" s="35" t="s">
        <v>85</v>
      </c>
      <c r="E16" s="10"/>
      <c r="F16" s="10"/>
      <c r="G16" s="10"/>
      <c r="H16" s="48" t="b">
        <v>0</v>
      </c>
      <c r="J16" t="s">
        <v>107</v>
      </c>
    </row>
    <row r="17" spans="1:10" x14ac:dyDescent="0.3">
      <c r="A17" s="10"/>
      <c r="B17" s="10"/>
      <c r="C17" s="10"/>
      <c r="D17" s="35" t="s">
        <v>86</v>
      </c>
      <c r="E17" s="10"/>
      <c r="F17" s="10"/>
      <c r="G17" s="10"/>
      <c r="H17" s="48" t="b">
        <v>0</v>
      </c>
      <c r="J17" t="s">
        <v>107</v>
      </c>
    </row>
    <row r="18" spans="1:10" x14ac:dyDescent="0.3">
      <c r="A18" s="10"/>
      <c r="B18" s="10"/>
      <c r="C18" s="10"/>
      <c r="D18" s="35" t="s">
        <v>87</v>
      </c>
      <c r="E18" s="10"/>
      <c r="F18" s="10"/>
      <c r="G18" s="10"/>
      <c r="H18" s="48" t="b">
        <v>0</v>
      </c>
      <c r="J18" t="s">
        <v>107</v>
      </c>
    </row>
    <row r="19" spans="1:10" x14ac:dyDescent="0.3">
      <c r="D19" s="10"/>
    </row>
    <row r="20" spans="1:10" x14ac:dyDescent="0.3">
      <c r="D20" s="10"/>
    </row>
    <row r="21" spans="1:10" ht="18" x14ac:dyDescent="0.35">
      <c r="A21" s="36" t="s">
        <v>39</v>
      </c>
    </row>
    <row r="22" spans="1:10" x14ac:dyDescent="0.3">
      <c r="B22" s="21"/>
    </row>
    <row r="23" spans="1:10" x14ac:dyDescent="0.3">
      <c r="A23" s="37" t="s">
        <v>40</v>
      </c>
      <c r="B23" s="40" t="s">
        <v>41</v>
      </c>
      <c r="C23" s="26"/>
      <c r="D23" s="40" t="s">
        <v>42</v>
      </c>
      <c r="E23" s="25"/>
      <c r="F23" s="25"/>
      <c r="G23" s="25"/>
      <c r="H23" s="25"/>
      <c r="I23" s="26"/>
    </row>
    <row r="24" spans="1:10" x14ac:dyDescent="0.3">
      <c r="A24" s="38"/>
      <c r="B24" s="27"/>
      <c r="C24" s="28"/>
      <c r="D24" s="27"/>
      <c r="I24" s="28"/>
    </row>
    <row r="25" spans="1:10" x14ac:dyDescent="0.3">
      <c r="A25" s="38"/>
      <c r="B25" s="27"/>
      <c r="C25" s="28"/>
      <c r="D25" s="27"/>
      <c r="I25" s="28"/>
    </row>
    <row r="26" spans="1:10" x14ac:dyDescent="0.3">
      <c r="A26" s="38"/>
      <c r="B26" s="27"/>
      <c r="C26" s="28"/>
      <c r="D26" s="27"/>
      <c r="I26" s="28"/>
    </row>
    <row r="27" spans="1:10" x14ac:dyDescent="0.3">
      <c r="A27" s="38"/>
      <c r="B27" s="27"/>
      <c r="C27" s="28"/>
      <c r="D27" s="27"/>
      <c r="I27" s="28"/>
    </row>
    <row r="28" spans="1:10" x14ac:dyDescent="0.3">
      <c r="A28" s="38"/>
      <c r="B28" s="27"/>
      <c r="C28" s="28"/>
      <c r="D28" s="27"/>
      <c r="I28" s="28"/>
    </row>
    <row r="29" spans="1:10" x14ac:dyDescent="0.3">
      <c r="A29" s="38"/>
      <c r="B29" s="27"/>
      <c r="C29" s="28"/>
      <c r="D29" s="27"/>
      <c r="I29" s="28"/>
    </row>
    <row r="30" spans="1:10" x14ac:dyDescent="0.3">
      <c r="A30" s="38"/>
      <c r="B30" s="27"/>
      <c r="C30" s="28"/>
      <c r="D30" s="27"/>
      <c r="I30" s="28"/>
    </row>
    <row r="31" spans="1:10" x14ac:dyDescent="0.3">
      <c r="A31" s="38"/>
      <c r="B31" s="27"/>
      <c r="C31" s="28"/>
      <c r="D31" s="27"/>
      <c r="I31" s="28"/>
    </row>
    <row r="32" spans="1:10" x14ac:dyDescent="0.3">
      <c r="A32" s="38"/>
      <c r="B32" s="27"/>
      <c r="C32" s="28"/>
      <c r="D32" s="27"/>
      <c r="I32" s="28"/>
    </row>
    <row r="33" spans="1:9" x14ac:dyDescent="0.3">
      <c r="A33" s="38"/>
      <c r="B33" s="27"/>
      <c r="C33" s="28"/>
      <c r="D33" s="27"/>
      <c r="I33" s="28"/>
    </row>
    <row r="34" spans="1:9" x14ac:dyDescent="0.3">
      <c r="A34" s="38"/>
      <c r="B34" s="27"/>
      <c r="C34" s="28"/>
      <c r="D34" s="27"/>
      <c r="I34" s="28"/>
    </row>
    <row r="35" spans="1:9" x14ac:dyDescent="0.3">
      <c r="A35" s="38"/>
      <c r="B35" s="27"/>
      <c r="C35" s="28"/>
      <c r="D35" s="27"/>
      <c r="I35" s="28"/>
    </row>
    <row r="36" spans="1:9" x14ac:dyDescent="0.3">
      <c r="A36" s="38"/>
      <c r="B36" s="27"/>
      <c r="C36" s="28"/>
      <c r="D36" s="27"/>
      <c r="I36" s="28"/>
    </row>
    <row r="37" spans="1:9" x14ac:dyDescent="0.3">
      <c r="A37" s="38"/>
      <c r="B37" s="27"/>
      <c r="C37" s="28"/>
      <c r="D37" s="27"/>
      <c r="I37" s="28"/>
    </row>
    <row r="38" spans="1:9" x14ac:dyDescent="0.3">
      <c r="A38" s="38"/>
      <c r="B38" s="27"/>
      <c r="C38" s="28"/>
      <c r="D38" s="27"/>
      <c r="I38" s="28"/>
    </row>
    <row r="39" spans="1:9" x14ac:dyDescent="0.3">
      <c r="A39" s="38"/>
      <c r="B39" s="27"/>
      <c r="C39" s="28"/>
      <c r="D39" s="27"/>
      <c r="I39" s="28"/>
    </row>
    <row r="40" spans="1:9" x14ac:dyDescent="0.3">
      <c r="A40" s="38"/>
      <c r="B40" s="27"/>
      <c r="C40" s="28"/>
      <c r="D40" s="27"/>
      <c r="I40" s="28"/>
    </row>
    <row r="41" spans="1:9" x14ac:dyDescent="0.3">
      <c r="A41" s="38"/>
      <c r="B41" s="27"/>
      <c r="C41" s="28"/>
      <c r="D41" s="27"/>
      <c r="I41" s="28"/>
    </row>
    <row r="42" spans="1:9" x14ac:dyDescent="0.3">
      <c r="A42" s="38"/>
      <c r="B42" s="27"/>
      <c r="C42" s="28"/>
      <c r="D42" s="27"/>
      <c r="I42" s="28"/>
    </row>
    <row r="43" spans="1:9" x14ac:dyDescent="0.3">
      <c r="A43" s="38"/>
      <c r="B43" s="27"/>
      <c r="C43" s="28"/>
      <c r="D43" s="27"/>
      <c r="I43" s="28"/>
    </row>
    <row r="44" spans="1:9" x14ac:dyDescent="0.3">
      <c r="A44" s="38"/>
      <c r="B44" s="27"/>
      <c r="C44" s="28"/>
      <c r="D44" s="27"/>
      <c r="I44" s="28"/>
    </row>
    <row r="45" spans="1:9" x14ac:dyDescent="0.3">
      <c r="A45" s="39"/>
      <c r="B45" s="29"/>
      <c r="C45" s="41"/>
      <c r="D45" s="29"/>
      <c r="E45" s="42"/>
      <c r="F45" s="42"/>
      <c r="G45" s="42"/>
      <c r="H45" s="42"/>
      <c r="I45" s="4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E92D8-E386-40F1-89A2-0E2BFA7ABEA6}">
  <sheetPr>
    <pageSetUpPr fitToPage="1"/>
  </sheetPr>
  <dimension ref="A1:N66"/>
  <sheetViews>
    <sheetView workbookViewId="0">
      <selection activeCell="P45" sqref="P45"/>
    </sheetView>
  </sheetViews>
  <sheetFormatPr defaultRowHeight="15" x14ac:dyDescent="0.3"/>
  <cols>
    <col min="1" max="1" width="16.140625" customWidth="1"/>
    <col min="2" max="4" width="17.7109375" customWidth="1"/>
    <col min="5" max="5" width="5.85546875" customWidth="1"/>
    <col min="6" max="9" width="17.7109375" customWidth="1"/>
    <col min="12" max="14" width="10.7109375" customWidth="1"/>
  </cols>
  <sheetData>
    <row r="1" spans="1:12" ht="22.5" x14ac:dyDescent="0.4">
      <c r="A1" s="1" t="s">
        <v>53</v>
      </c>
    </row>
    <row r="3" spans="1:12" x14ac:dyDescent="0.3">
      <c r="A3" s="12" t="s">
        <v>30</v>
      </c>
      <c r="B3" s="11"/>
      <c r="C3" s="11"/>
      <c r="D3" s="11"/>
      <c r="F3" s="46" t="s">
        <v>83</v>
      </c>
      <c r="G3" s="47" t="s">
        <v>31</v>
      </c>
      <c r="H3" s="25"/>
      <c r="I3" s="26"/>
    </row>
    <row r="4" spans="1:12" x14ac:dyDescent="0.3">
      <c r="A4" s="24" t="s">
        <v>56</v>
      </c>
      <c r="B4" s="44" t="s">
        <v>55</v>
      </c>
      <c r="C4" s="24" t="s">
        <v>65</v>
      </c>
      <c r="D4" s="44" t="s">
        <v>69</v>
      </c>
      <c r="F4" s="27"/>
      <c r="I4" s="28"/>
    </row>
    <row r="5" spans="1:12" x14ac:dyDescent="0.3">
      <c r="A5" s="24" t="s">
        <v>58</v>
      </c>
      <c r="B5" s="44" t="s">
        <v>57</v>
      </c>
      <c r="C5" s="24" t="s">
        <v>66</v>
      </c>
      <c r="D5" s="44" t="s">
        <v>70</v>
      </c>
      <c r="F5" s="27"/>
      <c r="I5" s="28"/>
    </row>
    <row r="6" spans="1:12" x14ac:dyDescent="0.3">
      <c r="A6" s="24" t="s">
        <v>60</v>
      </c>
      <c r="B6" s="44" t="s">
        <v>59</v>
      </c>
      <c r="C6" s="24" t="s">
        <v>67</v>
      </c>
      <c r="D6" s="44" t="s">
        <v>71</v>
      </c>
      <c r="F6" s="27"/>
      <c r="I6" s="28"/>
    </row>
    <row r="7" spans="1:12" x14ac:dyDescent="0.3">
      <c r="A7" s="24" t="s">
        <v>61</v>
      </c>
      <c r="B7" s="44" t="s">
        <v>64</v>
      </c>
      <c r="C7" s="43" t="s">
        <v>68</v>
      </c>
      <c r="D7" s="44" t="s">
        <v>72</v>
      </c>
      <c r="F7" s="27"/>
      <c r="I7" s="28"/>
    </row>
    <row r="8" spans="1:12" x14ac:dyDescent="0.3">
      <c r="A8" s="24" t="s">
        <v>62</v>
      </c>
      <c r="B8" s="44" t="s">
        <v>63</v>
      </c>
      <c r="C8" s="24" t="s">
        <v>74</v>
      </c>
      <c r="D8" s="44" t="s">
        <v>73</v>
      </c>
      <c r="F8" s="27"/>
      <c r="I8" s="28"/>
    </row>
    <row r="9" spans="1:12" x14ac:dyDescent="0.3">
      <c r="A9" s="24"/>
      <c r="B9" s="44"/>
      <c r="C9" s="24"/>
      <c r="D9" s="44"/>
      <c r="F9" s="27"/>
      <c r="I9" s="28"/>
    </row>
    <row r="10" spans="1:12" x14ac:dyDescent="0.3">
      <c r="A10" s="24"/>
      <c r="B10" s="44"/>
      <c r="C10" s="24" t="s">
        <v>75</v>
      </c>
      <c r="D10" s="44"/>
      <c r="F10" s="27"/>
      <c r="I10" s="28"/>
    </row>
    <row r="11" spans="1:12" x14ac:dyDescent="0.3">
      <c r="F11" s="27"/>
      <c r="I11" s="28"/>
    </row>
    <row r="12" spans="1:12" x14ac:dyDescent="0.3">
      <c r="D12" s="10"/>
      <c r="F12" s="29"/>
      <c r="G12" s="42"/>
      <c r="H12" s="42"/>
      <c r="I12" s="41"/>
    </row>
    <row r="14" spans="1:12" x14ac:dyDescent="0.3">
      <c r="A14" s="63" t="s">
        <v>33</v>
      </c>
      <c r="B14" s="59"/>
      <c r="C14" s="59"/>
      <c r="D14" s="59"/>
      <c r="E14" s="10"/>
      <c r="F14" s="59" t="s">
        <v>18</v>
      </c>
      <c r="G14" s="59"/>
      <c r="H14" s="59"/>
      <c r="I14" s="64"/>
      <c r="K14" s="59" t="s">
        <v>88</v>
      </c>
      <c r="L14" s="59"/>
    </row>
    <row r="15" spans="1:12" ht="15.75" thickBot="1" x14ac:dyDescent="0.35">
      <c r="A15" s="7"/>
      <c r="B15" s="8" t="s">
        <v>0</v>
      </c>
      <c r="C15" s="9" t="s">
        <v>1</v>
      </c>
      <c r="D15" s="13" t="s">
        <v>2</v>
      </c>
      <c r="E15" s="5"/>
      <c r="F15" s="8" t="s">
        <v>77</v>
      </c>
      <c r="G15" s="9" t="s">
        <v>76</v>
      </c>
      <c r="H15" s="8" t="s">
        <v>78</v>
      </c>
      <c r="I15" s="9" t="s">
        <v>79</v>
      </c>
      <c r="K15" s="49"/>
      <c r="L15" s="52"/>
    </row>
    <row r="16" spans="1:12" x14ac:dyDescent="0.3">
      <c r="A16" s="3" t="s">
        <v>6</v>
      </c>
      <c r="B16" s="4">
        <v>1793.47</v>
      </c>
      <c r="C16" s="57">
        <f>F16+H16</f>
        <v>1688.65</v>
      </c>
      <c r="D16" s="14">
        <f>C16/B16*100</f>
        <v>94.155463988803831</v>
      </c>
      <c r="E16" s="6"/>
      <c r="F16" s="4">
        <v>1402.96</v>
      </c>
      <c r="G16" s="16">
        <f>F16/(F16+H16)*100</f>
        <v>83.081751695141079</v>
      </c>
      <c r="H16" s="4">
        <v>285.69</v>
      </c>
      <c r="I16" s="17">
        <f>H16/(F16+H16)*100</f>
        <v>16.91824830485891</v>
      </c>
      <c r="K16" s="51" t="s">
        <v>6</v>
      </c>
      <c r="L16" s="54" t="s">
        <v>89</v>
      </c>
    </row>
    <row r="17" spans="1:12" x14ac:dyDescent="0.3">
      <c r="A17" s="3" t="s">
        <v>7</v>
      </c>
      <c r="B17" s="4">
        <v>2497.77</v>
      </c>
      <c r="C17" s="57">
        <f>F17+H17</f>
        <v>2238.06</v>
      </c>
      <c r="D17" s="14">
        <f t="shared" ref="D17:D21" si="0">C17/B17*100</f>
        <v>89.602325274144533</v>
      </c>
      <c r="E17" s="6"/>
      <c r="F17" s="4">
        <v>1938.96</v>
      </c>
      <c r="G17" s="16">
        <f t="shared" ref="G17:G21" si="1">F17/(F17+H17)*100</f>
        <v>86.635747030910707</v>
      </c>
      <c r="H17" s="4">
        <v>299.10000000000002</v>
      </c>
      <c r="I17" s="17">
        <f t="shared" ref="I17:I21" si="2">H17/(F17+H17)*100</f>
        <v>13.364252969089302</v>
      </c>
      <c r="K17" s="3" t="s">
        <v>7</v>
      </c>
      <c r="L17" s="54" t="s">
        <v>89</v>
      </c>
    </row>
    <row r="18" spans="1:12" x14ac:dyDescent="0.3">
      <c r="A18" s="3" t="s">
        <v>26</v>
      </c>
      <c r="B18" s="4">
        <v>1953.99</v>
      </c>
      <c r="C18" s="57">
        <f>F18+H18</f>
        <v>1757.02</v>
      </c>
      <c r="D18" s="14">
        <f t="shared" si="0"/>
        <v>89.919600407371576</v>
      </c>
      <c r="E18" s="6"/>
      <c r="F18" s="4">
        <v>1610.79</v>
      </c>
      <c r="G18" s="16">
        <f t="shared" si="1"/>
        <v>91.677385573300242</v>
      </c>
      <c r="H18" s="4">
        <v>146.22999999999999</v>
      </c>
      <c r="I18" s="17">
        <f t="shared" si="2"/>
        <v>8.3226144266997526</v>
      </c>
      <c r="K18" s="3" t="s">
        <v>26</v>
      </c>
      <c r="L18" s="54" t="s">
        <v>106</v>
      </c>
    </row>
    <row r="19" spans="1:12" x14ac:dyDescent="0.3">
      <c r="A19" s="3" t="s">
        <v>8</v>
      </c>
      <c r="B19" s="4">
        <v>3390.23</v>
      </c>
      <c r="C19" s="57">
        <f>F19+H19</f>
        <v>2732.7000000000003</v>
      </c>
      <c r="D19" s="14">
        <f t="shared" si="0"/>
        <v>80.605150682992019</v>
      </c>
      <c r="E19" s="6"/>
      <c r="F19" s="4">
        <f>556.9+1760.65</f>
        <v>2317.5500000000002</v>
      </c>
      <c r="G19" s="16">
        <f t="shared" si="1"/>
        <v>84.808065283419324</v>
      </c>
      <c r="H19" s="4">
        <v>415.15</v>
      </c>
      <c r="I19" s="17">
        <f t="shared" si="2"/>
        <v>15.191934716580668</v>
      </c>
      <c r="K19" s="3" t="s">
        <v>8</v>
      </c>
      <c r="L19" s="54" t="s">
        <v>96</v>
      </c>
    </row>
    <row r="20" spans="1:12" x14ac:dyDescent="0.3">
      <c r="A20" s="3" t="s">
        <v>9</v>
      </c>
      <c r="B20" s="4">
        <v>3125.43</v>
      </c>
      <c r="C20" s="57">
        <f>F20</f>
        <v>2273.3200000000002</v>
      </c>
      <c r="D20" s="14">
        <f t="shared" si="0"/>
        <v>72.736231494546359</v>
      </c>
      <c r="E20" s="6"/>
      <c r="F20" s="4">
        <v>2273.3200000000002</v>
      </c>
      <c r="G20" s="16">
        <f t="shared" si="1"/>
        <v>100</v>
      </c>
      <c r="H20" s="4">
        <v>0</v>
      </c>
      <c r="I20" s="17">
        <f t="shared" si="2"/>
        <v>0</v>
      </c>
      <c r="K20" s="3" t="s">
        <v>9</v>
      </c>
      <c r="L20" s="54" t="s">
        <v>90</v>
      </c>
    </row>
    <row r="21" spans="1:12" x14ac:dyDescent="0.3">
      <c r="A21" s="3" t="s">
        <v>10</v>
      </c>
      <c r="B21" s="4">
        <v>2448.27</v>
      </c>
      <c r="C21" s="57">
        <f>F21+H21</f>
        <v>1727.82</v>
      </c>
      <c r="D21" s="14">
        <f t="shared" si="0"/>
        <v>70.573098555306402</v>
      </c>
      <c r="E21" s="6"/>
      <c r="F21" s="4">
        <v>1720.22</v>
      </c>
      <c r="G21" s="16">
        <f t="shared" si="1"/>
        <v>99.560139366369185</v>
      </c>
      <c r="H21" s="4">
        <v>7.6</v>
      </c>
      <c r="I21" s="17">
        <f t="shared" si="2"/>
        <v>0.43986063363081801</v>
      </c>
      <c r="K21" s="3" t="s">
        <v>10</v>
      </c>
      <c r="L21" s="55" t="s">
        <v>103</v>
      </c>
    </row>
    <row r="22" spans="1:12" x14ac:dyDescent="0.3">
      <c r="A22" s="3" t="s">
        <v>11</v>
      </c>
      <c r="B22" s="4">
        <v>2108.2399999999998</v>
      </c>
      <c r="C22" s="57">
        <f>F22+H22</f>
        <v>1835.8999999999999</v>
      </c>
      <c r="D22" s="14">
        <f t="shared" ref="D22:D25" si="3">C22/B22*100</f>
        <v>87.082115888134183</v>
      </c>
      <c r="E22" s="6"/>
      <c r="F22" s="4">
        <v>1833.81</v>
      </c>
      <c r="G22" s="16">
        <f t="shared" ref="G22" si="4">F22/(F22+H22)*100</f>
        <v>99.886159376872385</v>
      </c>
      <c r="H22" s="4">
        <v>2.09</v>
      </c>
      <c r="I22" s="17">
        <f t="shared" ref="I22:I25" si="5">H22/(F22+H22)*100</f>
        <v>0.11384062312762133</v>
      </c>
      <c r="K22" s="3" t="s">
        <v>11</v>
      </c>
      <c r="L22" s="55" t="s">
        <v>104</v>
      </c>
    </row>
    <row r="23" spans="1:12" x14ac:dyDescent="0.3">
      <c r="A23" s="3" t="s">
        <v>12</v>
      </c>
      <c r="B23" s="4">
        <v>1438.41</v>
      </c>
      <c r="C23" s="57">
        <f>F23+H23</f>
        <v>1320.55</v>
      </c>
      <c r="D23" s="14">
        <f t="shared" si="3"/>
        <v>91.806230490611156</v>
      </c>
      <c r="E23" s="6"/>
      <c r="F23" s="4">
        <v>1308.94</v>
      </c>
      <c r="G23" s="16">
        <f>F23/(F23+H23)*100</f>
        <v>99.120820870092018</v>
      </c>
      <c r="H23" s="4">
        <v>11.61</v>
      </c>
      <c r="I23" s="17">
        <f t="shared" si="5"/>
        <v>0.87917912990799296</v>
      </c>
      <c r="K23" s="3" t="s">
        <v>12</v>
      </c>
      <c r="L23" s="55" t="s">
        <v>105</v>
      </c>
    </row>
    <row r="24" spans="1:12" x14ac:dyDescent="0.3">
      <c r="A24" s="3" t="s">
        <v>13</v>
      </c>
      <c r="B24" s="4">
        <v>1962.43</v>
      </c>
      <c r="C24" s="57">
        <f>F24+H24</f>
        <v>1634.98</v>
      </c>
      <c r="D24" s="14">
        <f t="shared" si="3"/>
        <v>83.314054514046347</v>
      </c>
      <c r="E24" s="6"/>
      <c r="F24" s="4">
        <v>1614.23</v>
      </c>
      <c r="G24" s="16">
        <f t="shared" ref="G24:G25" si="6">F24/(F24+H24)*100</f>
        <v>98.730871325643136</v>
      </c>
      <c r="H24" s="4">
        <v>20.75</v>
      </c>
      <c r="I24" s="17">
        <f t="shared" si="5"/>
        <v>1.2691286743568728</v>
      </c>
      <c r="K24" s="3" t="s">
        <v>13</v>
      </c>
      <c r="L24" s="55" t="s">
        <v>91</v>
      </c>
    </row>
    <row r="25" spans="1:12" x14ac:dyDescent="0.3">
      <c r="A25" s="3" t="s">
        <v>14</v>
      </c>
      <c r="B25" s="4">
        <v>2309.9</v>
      </c>
      <c r="C25" s="57">
        <f>F25+H25</f>
        <v>1532.91</v>
      </c>
      <c r="D25" s="14">
        <f t="shared" si="3"/>
        <v>66.362613100134212</v>
      </c>
      <c r="E25" s="6"/>
      <c r="F25" s="4">
        <v>1481.41</v>
      </c>
      <c r="G25" s="16">
        <f t="shared" si="6"/>
        <v>96.640376799681647</v>
      </c>
      <c r="H25" s="4">
        <v>51.5</v>
      </c>
      <c r="I25" s="17">
        <f t="shared" si="5"/>
        <v>3.3596232003183486</v>
      </c>
      <c r="K25" s="3" t="s">
        <v>14</v>
      </c>
      <c r="L25" s="55" t="s">
        <v>92</v>
      </c>
    </row>
    <row r="26" spans="1:12" x14ac:dyDescent="0.3">
      <c r="A26" s="5"/>
      <c r="B26" s="6"/>
      <c r="C26" s="6"/>
      <c r="D26" s="6"/>
      <c r="E26" s="6"/>
      <c r="F26" s="15" t="s">
        <v>47</v>
      </c>
      <c r="G26" s="19"/>
      <c r="H26" s="6"/>
      <c r="I26" s="19"/>
    </row>
    <row r="27" spans="1:12" x14ac:dyDescent="0.3">
      <c r="A27" s="5"/>
      <c r="B27" s="6"/>
      <c r="C27" s="6"/>
      <c r="D27" s="6"/>
      <c r="E27" s="6"/>
      <c r="F27" s="45"/>
      <c r="G27" s="19"/>
      <c r="H27" s="6"/>
      <c r="I27" s="19"/>
    </row>
    <row r="28" spans="1:12" x14ac:dyDescent="0.3">
      <c r="A28" s="63" t="s">
        <v>33</v>
      </c>
      <c r="B28" s="59"/>
      <c r="C28" s="59"/>
      <c r="D28" s="59"/>
      <c r="E28" s="10"/>
      <c r="F28" s="59" t="s">
        <v>18</v>
      </c>
      <c r="G28" s="59"/>
      <c r="H28" s="59"/>
      <c r="I28" s="64"/>
      <c r="K28" s="59" t="s">
        <v>88</v>
      </c>
      <c r="L28" s="59"/>
    </row>
    <row r="29" spans="1:12" ht="15.75" thickBot="1" x14ac:dyDescent="0.35">
      <c r="A29" s="7"/>
      <c r="B29" s="8" t="s">
        <v>0</v>
      </c>
      <c r="C29" s="9" t="s">
        <v>1</v>
      </c>
      <c r="D29" s="13" t="s">
        <v>2</v>
      </c>
      <c r="E29" s="5"/>
      <c r="F29" s="8" t="s">
        <v>80</v>
      </c>
      <c r="G29" s="9" t="s">
        <v>81</v>
      </c>
      <c r="H29" s="8" t="s">
        <v>78</v>
      </c>
      <c r="I29" s="9" t="s">
        <v>79</v>
      </c>
      <c r="K29" s="49"/>
      <c r="L29" s="50"/>
    </row>
    <row r="30" spans="1:12" x14ac:dyDescent="0.3">
      <c r="A30" s="3" t="s">
        <v>15</v>
      </c>
      <c r="B30" s="4">
        <v>1977.1</v>
      </c>
      <c r="C30" s="57">
        <f>F30+H30</f>
        <v>1882.47</v>
      </c>
      <c r="D30" s="14">
        <f>C30/B30*100</f>
        <v>95.213696828688484</v>
      </c>
      <c r="E30" s="6"/>
      <c r="F30" s="4">
        <v>1852.88</v>
      </c>
      <c r="G30" s="16">
        <f>F30/(F30+H30)*100</f>
        <v>98.428129000727765</v>
      </c>
      <c r="H30" s="4">
        <v>29.59</v>
      </c>
      <c r="I30" s="17">
        <f>H30/(F30+H30)*100</f>
        <v>1.5718709992722328</v>
      </c>
      <c r="K30" s="3" t="s">
        <v>15</v>
      </c>
      <c r="L30" s="53" t="s">
        <v>94</v>
      </c>
    </row>
    <row r="31" spans="1:12" x14ac:dyDescent="0.3">
      <c r="A31" s="3" t="s">
        <v>16</v>
      </c>
      <c r="B31" s="4">
        <v>2226.23</v>
      </c>
      <c r="C31" s="57">
        <f t="shared" ref="C31:C39" si="7">F31+H31</f>
        <v>2074.34</v>
      </c>
      <c r="D31" s="14">
        <f t="shared" ref="D31:D39" si="8">C31/B31*100</f>
        <v>93.177254820930457</v>
      </c>
      <c r="E31" s="6"/>
      <c r="F31" s="4">
        <v>1973.7</v>
      </c>
      <c r="G31" s="16">
        <f t="shared" ref="G31:G36" si="9">F31/(F31+H31)*100</f>
        <v>95.148336338305199</v>
      </c>
      <c r="H31" s="4">
        <v>100.64</v>
      </c>
      <c r="I31" s="17">
        <f t="shared" ref="I31:I39" si="10">H31/(F31+H31)*100</f>
        <v>4.8516636616948032</v>
      </c>
      <c r="K31" s="3" t="s">
        <v>16</v>
      </c>
      <c r="L31" s="56" t="s">
        <v>95</v>
      </c>
    </row>
    <row r="32" spans="1:12" x14ac:dyDescent="0.3">
      <c r="A32" s="3" t="s">
        <v>17</v>
      </c>
      <c r="B32" s="4">
        <v>3340</v>
      </c>
      <c r="C32" s="57">
        <f t="shared" si="7"/>
        <v>3157.23</v>
      </c>
      <c r="D32" s="14">
        <f t="shared" si="8"/>
        <v>94.527844311377251</v>
      </c>
      <c r="E32" s="6"/>
      <c r="F32" s="4">
        <v>3075.83</v>
      </c>
      <c r="G32" s="16">
        <f t="shared" si="9"/>
        <v>97.421790620258903</v>
      </c>
      <c r="H32" s="4">
        <v>81.400000000000006</v>
      </c>
      <c r="I32" s="17">
        <f t="shared" si="10"/>
        <v>2.5782093797411023</v>
      </c>
      <c r="K32" s="3" t="s">
        <v>17</v>
      </c>
      <c r="L32" s="56" t="s">
        <v>93</v>
      </c>
    </row>
    <row r="33" spans="1:14" x14ac:dyDescent="0.3">
      <c r="A33" s="3" t="s">
        <v>3</v>
      </c>
      <c r="B33" s="4">
        <v>2543.02</v>
      </c>
      <c r="C33" s="57">
        <f t="shared" si="7"/>
        <v>2287.5299999999997</v>
      </c>
      <c r="D33" s="14">
        <f t="shared" si="8"/>
        <v>89.953283890806972</v>
      </c>
      <c r="E33" s="6"/>
      <c r="F33" s="4">
        <v>2131.87</v>
      </c>
      <c r="G33" s="16">
        <f t="shared" si="9"/>
        <v>93.195280499053567</v>
      </c>
      <c r="H33" s="4">
        <v>155.66</v>
      </c>
      <c r="I33" s="17">
        <f t="shared" si="10"/>
        <v>6.8047195009464367</v>
      </c>
      <c r="K33" s="3" t="s">
        <v>3</v>
      </c>
      <c r="L33" s="56" t="s">
        <v>97</v>
      </c>
    </row>
    <row r="34" spans="1:14" x14ac:dyDescent="0.3">
      <c r="A34" s="3" t="s">
        <v>4</v>
      </c>
      <c r="B34" s="4">
        <v>2140.0300000000002</v>
      </c>
      <c r="C34" s="57">
        <f t="shared" si="7"/>
        <v>1950.4299999999998</v>
      </c>
      <c r="D34" s="14">
        <f t="shared" si="8"/>
        <v>91.140311117133848</v>
      </c>
      <c r="E34" s="6"/>
      <c r="F34" s="4">
        <v>1947.34</v>
      </c>
      <c r="G34" s="16">
        <f t="shared" si="9"/>
        <v>99.841573396635624</v>
      </c>
      <c r="H34" s="4">
        <v>3.09</v>
      </c>
      <c r="I34" s="17">
        <f t="shared" si="10"/>
        <v>0.15842660336438633</v>
      </c>
      <c r="K34" s="3" t="s">
        <v>4</v>
      </c>
      <c r="L34" s="56" t="s">
        <v>98</v>
      </c>
    </row>
    <row r="35" spans="1:14" x14ac:dyDescent="0.3">
      <c r="A35" s="3" t="s">
        <v>5</v>
      </c>
      <c r="B35" s="4">
        <v>1587.36</v>
      </c>
      <c r="C35" s="57">
        <f t="shared" si="7"/>
        <v>1338.05</v>
      </c>
      <c r="D35" s="14">
        <f t="shared" si="8"/>
        <v>84.294047979034374</v>
      </c>
      <c r="E35" s="6"/>
      <c r="F35" s="4">
        <v>1331.32</v>
      </c>
      <c r="G35" s="16">
        <f t="shared" si="9"/>
        <v>99.497029258996292</v>
      </c>
      <c r="H35" s="4">
        <v>6.73</v>
      </c>
      <c r="I35" s="17">
        <f t="shared" si="10"/>
        <v>0.50297074100369943</v>
      </c>
      <c r="K35" s="3" t="s">
        <v>5</v>
      </c>
      <c r="L35" s="56" t="s">
        <v>99</v>
      </c>
    </row>
    <row r="36" spans="1:14" x14ac:dyDescent="0.3">
      <c r="A36" s="3" t="s">
        <v>43</v>
      </c>
      <c r="B36" s="4">
        <v>1945.94</v>
      </c>
      <c r="C36" s="57">
        <f t="shared" si="7"/>
        <v>1667.26</v>
      </c>
      <c r="D36" s="14">
        <f t="shared" si="8"/>
        <v>85.678900685529868</v>
      </c>
      <c r="E36" s="6"/>
      <c r="F36" s="4">
        <v>1667.1</v>
      </c>
      <c r="G36" s="16">
        <f t="shared" si="9"/>
        <v>99.990403416383771</v>
      </c>
      <c r="H36" s="4">
        <v>0.16</v>
      </c>
      <c r="I36" s="17">
        <f t="shared" si="10"/>
        <v>9.5965836162326228E-3</v>
      </c>
      <c r="K36" s="3" t="s">
        <v>43</v>
      </c>
      <c r="L36" s="56" t="s">
        <v>100</v>
      </c>
    </row>
    <row r="37" spans="1:14" x14ac:dyDescent="0.3">
      <c r="A37" s="3" t="s">
        <v>44</v>
      </c>
      <c r="B37" s="4">
        <v>1906.72</v>
      </c>
      <c r="C37" s="57">
        <f t="shared" si="7"/>
        <v>1604.11</v>
      </c>
      <c r="D37" s="14">
        <f t="shared" si="8"/>
        <v>84.129290089787688</v>
      </c>
      <c r="E37" s="6"/>
      <c r="F37" s="4">
        <v>1599.49</v>
      </c>
      <c r="G37" s="16">
        <f>F37/(F37+H37)*100</f>
        <v>99.711989826134129</v>
      </c>
      <c r="H37" s="4">
        <v>4.62</v>
      </c>
      <c r="I37" s="17">
        <f t="shared" si="10"/>
        <v>0.28801017386588201</v>
      </c>
      <c r="K37" s="3" t="s">
        <v>44</v>
      </c>
      <c r="L37" s="56" t="s">
        <v>101</v>
      </c>
    </row>
    <row r="38" spans="1:14" x14ac:dyDescent="0.3">
      <c r="A38" s="3" t="s">
        <v>46</v>
      </c>
      <c r="B38" s="4">
        <v>2273.15</v>
      </c>
      <c r="C38" s="57">
        <f t="shared" si="7"/>
        <v>2022.6200000000001</v>
      </c>
      <c r="D38" s="14">
        <f t="shared" si="8"/>
        <v>88.978729956228136</v>
      </c>
      <c r="E38" s="6"/>
      <c r="F38" s="4">
        <v>2008.96</v>
      </c>
      <c r="G38" s="16">
        <f t="shared" ref="G38:G39" si="11">F38/(F38+H38)*100</f>
        <v>99.324638340370413</v>
      </c>
      <c r="H38" s="4">
        <v>13.66</v>
      </c>
      <c r="I38" s="17">
        <f t="shared" si="10"/>
        <v>0.67536165962958938</v>
      </c>
      <c r="K38" s="3" t="s">
        <v>46</v>
      </c>
      <c r="L38" s="56" t="s">
        <v>101</v>
      </c>
    </row>
    <row r="39" spans="1:14" x14ac:dyDescent="0.3">
      <c r="A39" s="3" t="s">
        <v>45</v>
      </c>
      <c r="B39" s="4">
        <v>2305.33</v>
      </c>
      <c r="C39" s="57">
        <f t="shared" si="7"/>
        <v>1894.6499999999999</v>
      </c>
      <c r="D39" s="14">
        <f t="shared" si="8"/>
        <v>82.185630690616961</v>
      </c>
      <c r="E39" s="6"/>
      <c r="F39" s="4">
        <v>1891.33</v>
      </c>
      <c r="G39" s="16">
        <f t="shared" si="11"/>
        <v>99.824769746391155</v>
      </c>
      <c r="H39" s="4">
        <v>3.32</v>
      </c>
      <c r="I39" s="17">
        <f t="shared" si="10"/>
        <v>0.17523025360884598</v>
      </c>
      <c r="K39" s="3" t="s">
        <v>45</v>
      </c>
      <c r="L39" s="56" t="s">
        <v>102</v>
      </c>
    </row>
    <row r="40" spans="1:14" x14ac:dyDescent="0.3">
      <c r="A40" s="5"/>
      <c r="B40" s="6"/>
      <c r="C40" s="6"/>
      <c r="D40" s="6"/>
      <c r="E40" s="6"/>
      <c r="F40" s="15" t="s">
        <v>47</v>
      </c>
      <c r="G40" s="19"/>
      <c r="H40" s="6"/>
      <c r="I40" s="19"/>
    </row>
    <row r="41" spans="1:14" x14ac:dyDescent="0.3">
      <c r="A41" s="5"/>
      <c r="B41" s="6"/>
      <c r="C41" s="6"/>
      <c r="D41" s="6"/>
      <c r="E41" s="6"/>
      <c r="F41" s="45"/>
      <c r="G41" s="19"/>
      <c r="H41" s="6"/>
      <c r="I41" s="19"/>
    </row>
    <row r="42" spans="1:14" x14ac:dyDescent="0.3">
      <c r="A42" s="65" t="s">
        <v>48</v>
      </c>
      <c r="B42" s="66"/>
      <c r="C42" s="66"/>
      <c r="D42" s="67"/>
      <c r="F42" s="60" t="s">
        <v>49</v>
      </c>
      <c r="G42" s="61"/>
      <c r="H42" s="61"/>
      <c r="I42" s="62"/>
      <c r="K42" s="60" t="s">
        <v>108</v>
      </c>
      <c r="L42" s="61"/>
      <c r="M42" s="61"/>
      <c r="N42" s="62"/>
    </row>
    <row r="43" spans="1:14" x14ac:dyDescent="0.3">
      <c r="A43" s="31"/>
      <c r="B43" s="32" t="s">
        <v>28</v>
      </c>
      <c r="C43" s="32" t="s">
        <v>27</v>
      </c>
      <c r="D43" s="32" t="s">
        <v>29</v>
      </c>
      <c r="F43" s="33"/>
      <c r="G43" s="34" t="s">
        <v>28</v>
      </c>
      <c r="H43" s="34" t="s">
        <v>27</v>
      </c>
      <c r="I43" s="34" t="s">
        <v>29</v>
      </c>
      <c r="K43" s="33"/>
      <c r="L43" s="34" t="s">
        <v>109</v>
      </c>
      <c r="M43" s="34" t="s">
        <v>110</v>
      </c>
      <c r="N43" s="34" t="s">
        <v>111</v>
      </c>
    </row>
    <row r="44" spans="1:14" x14ac:dyDescent="0.3">
      <c r="A44" s="18" t="s">
        <v>6</v>
      </c>
      <c r="B44" s="2">
        <v>185.83</v>
      </c>
      <c r="C44" s="22">
        <v>15.2</v>
      </c>
      <c r="D44" s="22">
        <v>18.7</v>
      </c>
      <c r="F44" s="18" t="s">
        <v>6</v>
      </c>
      <c r="G44" s="2">
        <v>42.74</v>
      </c>
      <c r="H44" s="22">
        <v>14.4</v>
      </c>
      <c r="I44" s="22">
        <v>13.3</v>
      </c>
      <c r="K44" s="18" t="s">
        <v>6</v>
      </c>
      <c r="L44" s="23"/>
      <c r="M44" s="23"/>
      <c r="N44" s="23"/>
    </row>
    <row r="45" spans="1:14" x14ac:dyDescent="0.3">
      <c r="A45" s="18" t="s">
        <v>7</v>
      </c>
      <c r="B45" s="2">
        <v>190.89</v>
      </c>
      <c r="C45" s="22">
        <v>15.4</v>
      </c>
      <c r="D45" s="22">
        <v>18.8</v>
      </c>
      <c r="F45" s="18" t="s">
        <v>7</v>
      </c>
      <c r="G45" s="2">
        <v>41.6</v>
      </c>
      <c r="H45" s="22">
        <v>14.7</v>
      </c>
      <c r="I45" s="22">
        <v>13.8</v>
      </c>
      <c r="K45" s="18" t="s">
        <v>7</v>
      </c>
      <c r="L45" s="23"/>
      <c r="M45" s="23"/>
      <c r="N45" s="23"/>
    </row>
    <row r="46" spans="1:14" x14ac:dyDescent="0.3">
      <c r="A46" s="18" t="s">
        <v>26</v>
      </c>
      <c r="B46" s="2">
        <v>191.3</v>
      </c>
      <c r="C46" s="22">
        <v>14.7</v>
      </c>
      <c r="D46" s="22">
        <v>18.399999999999999</v>
      </c>
      <c r="F46" s="18" t="s">
        <v>26</v>
      </c>
      <c r="G46" s="2">
        <v>76.5</v>
      </c>
      <c r="H46" s="23"/>
      <c r="I46" s="23"/>
      <c r="K46" s="18" t="s">
        <v>26</v>
      </c>
      <c r="L46" s="2">
        <v>111.83</v>
      </c>
      <c r="M46" s="2">
        <v>98.67</v>
      </c>
      <c r="N46" s="22">
        <f>(L46-M46)/L46*100</f>
        <v>11.7678619332916</v>
      </c>
    </row>
    <row r="47" spans="1:14" x14ac:dyDescent="0.3">
      <c r="A47" s="18" t="s">
        <v>8</v>
      </c>
      <c r="B47" s="2">
        <v>191.9</v>
      </c>
      <c r="C47" s="22">
        <v>16.2</v>
      </c>
      <c r="D47" s="22">
        <v>18.3</v>
      </c>
      <c r="F47" s="18" t="s">
        <v>8</v>
      </c>
      <c r="G47" s="2">
        <v>83.63</v>
      </c>
      <c r="H47" s="23"/>
      <c r="I47" s="23"/>
      <c r="K47" s="18" t="s">
        <v>8</v>
      </c>
      <c r="L47" s="2">
        <v>108.84</v>
      </c>
      <c r="M47" s="2">
        <v>96.74</v>
      </c>
      <c r="N47" s="22">
        <f t="shared" ref="N47:N57" si="12">(L47-M47)/L47*100</f>
        <v>11.117236310180088</v>
      </c>
    </row>
    <row r="48" spans="1:14" x14ac:dyDescent="0.3">
      <c r="A48" s="18" t="s">
        <v>9</v>
      </c>
      <c r="B48" s="2">
        <v>188.42</v>
      </c>
      <c r="C48" s="22">
        <v>15.9</v>
      </c>
      <c r="D48" s="22">
        <v>19.100000000000001</v>
      </c>
      <c r="F48" s="18" t="s">
        <v>9</v>
      </c>
      <c r="G48" s="23"/>
      <c r="H48" s="23"/>
      <c r="I48" s="23"/>
      <c r="K48" s="18" t="s">
        <v>9</v>
      </c>
      <c r="L48" s="23"/>
      <c r="M48" s="68"/>
      <c r="N48" s="23"/>
    </row>
    <row r="49" spans="1:14" x14ac:dyDescent="0.3">
      <c r="A49" s="18" t="s">
        <v>10</v>
      </c>
      <c r="B49" s="2">
        <v>183.94</v>
      </c>
      <c r="C49" s="22">
        <v>17</v>
      </c>
      <c r="D49" s="22">
        <v>18.7</v>
      </c>
      <c r="F49" s="18" t="s">
        <v>10</v>
      </c>
      <c r="G49" s="58">
        <v>47.24</v>
      </c>
      <c r="H49" s="23"/>
      <c r="I49" s="23"/>
      <c r="K49" s="18" t="s">
        <v>10</v>
      </c>
      <c r="L49" s="23"/>
      <c r="M49" s="68"/>
      <c r="N49" s="23"/>
    </row>
    <row r="50" spans="1:14" x14ac:dyDescent="0.3">
      <c r="A50" s="18" t="s">
        <v>11</v>
      </c>
      <c r="B50" s="2">
        <v>186.9</v>
      </c>
      <c r="C50" s="22">
        <v>15.4</v>
      </c>
      <c r="D50" s="22">
        <v>18.8</v>
      </c>
      <c r="F50" s="18" t="s">
        <v>11</v>
      </c>
      <c r="G50" s="2">
        <v>51.25</v>
      </c>
      <c r="H50" s="23"/>
      <c r="I50" s="23"/>
      <c r="K50" s="18" t="s">
        <v>11</v>
      </c>
      <c r="L50" s="23"/>
      <c r="M50" s="68"/>
      <c r="N50" s="23"/>
    </row>
    <row r="51" spans="1:14" x14ac:dyDescent="0.3">
      <c r="A51" s="18" t="s">
        <v>12</v>
      </c>
      <c r="B51" s="2">
        <v>183.49</v>
      </c>
      <c r="C51" s="22">
        <v>15</v>
      </c>
      <c r="D51" s="22">
        <v>18.600000000000001</v>
      </c>
      <c r="F51" s="18" t="s">
        <v>12</v>
      </c>
      <c r="G51" s="2">
        <v>53.3</v>
      </c>
      <c r="H51" s="23"/>
      <c r="I51" s="23"/>
      <c r="K51" s="18" t="s">
        <v>12</v>
      </c>
      <c r="L51" s="23"/>
      <c r="M51" s="68"/>
      <c r="N51" s="23"/>
    </row>
    <row r="52" spans="1:14" x14ac:dyDescent="0.3">
      <c r="A52" s="18" t="s">
        <v>13</v>
      </c>
      <c r="B52" s="2">
        <v>184.7</v>
      </c>
      <c r="C52" s="22">
        <v>15.9</v>
      </c>
      <c r="D52" s="22">
        <v>18.5</v>
      </c>
      <c r="F52" s="18" t="s">
        <v>13</v>
      </c>
      <c r="G52" s="2">
        <v>47.51</v>
      </c>
      <c r="H52" s="23"/>
      <c r="I52" s="23"/>
      <c r="K52" s="18" t="s">
        <v>13</v>
      </c>
      <c r="L52" s="23"/>
      <c r="M52" s="68"/>
      <c r="N52" s="23"/>
    </row>
    <row r="53" spans="1:14" x14ac:dyDescent="0.3">
      <c r="A53" s="18" t="s">
        <v>14</v>
      </c>
      <c r="B53" s="2">
        <v>195.67</v>
      </c>
      <c r="C53" s="22">
        <v>17.399999999999999</v>
      </c>
      <c r="D53" s="22">
        <v>18.3</v>
      </c>
      <c r="F53" s="18" t="s">
        <v>14</v>
      </c>
      <c r="G53" s="2">
        <v>49.92</v>
      </c>
      <c r="H53" s="23"/>
      <c r="I53" s="23"/>
      <c r="K53" s="18" t="s">
        <v>14</v>
      </c>
      <c r="L53" s="23"/>
      <c r="M53" s="68"/>
      <c r="N53" s="23"/>
    </row>
    <row r="54" spans="1:14" x14ac:dyDescent="0.3">
      <c r="A54" s="18" t="s">
        <v>15</v>
      </c>
      <c r="B54" s="2">
        <v>570.89</v>
      </c>
      <c r="C54" s="22">
        <v>15.1</v>
      </c>
      <c r="D54" s="22">
        <v>28.7</v>
      </c>
      <c r="F54" s="18" t="s">
        <v>15</v>
      </c>
      <c r="G54" s="2">
        <v>30.11</v>
      </c>
      <c r="H54" s="23"/>
      <c r="I54" s="23"/>
      <c r="K54" s="18" t="s">
        <v>15</v>
      </c>
      <c r="L54" s="23"/>
      <c r="M54" s="68"/>
      <c r="N54" s="23"/>
    </row>
    <row r="55" spans="1:14" x14ac:dyDescent="0.3">
      <c r="A55" s="18" t="s">
        <v>16</v>
      </c>
      <c r="B55" s="2">
        <v>522.47</v>
      </c>
      <c r="C55" s="22">
        <v>14.9</v>
      </c>
      <c r="D55" s="22">
        <v>28.6</v>
      </c>
      <c r="F55" s="18" t="s">
        <v>16</v>
      </c>
      <c r="G55" s="2">
        <v>34.83</v>
      </c>
      <c r="H55" s="22">
        <v>13.8</v>
      </c>
      <c r="I55" s="23"/>
      <c r="K55" s="18" t="s">
        <v>16</v>
      </c>
      <c r="L55" s="23"/>
      <c r="M55" s="68"/>
      <c r="N55" s="23"/>
    </row>
    <row r="56" spans="1:14" x14ac:dyDescent="0.3">
      <c r="A56" s="18" t="s">
        <v>17</v>
      </c>
      <c r="B56" s="2">
        <v>568.29999999999995</v>
      </c>
      <c r="C56" s="22">
        <v>15.1</v>
      </c>
      <c r="D56" s="22">
        <v>27.4</v>
      </c>
      <c r="F56" s="18" t="s">
        <v>17</v>
      </c>
      <c r="G56" s="2">
        <v>79.31</v>
      </c>
      <c r="H56" s="23"/>
      <c r="I56" s="23"/>
      <c r="K56" s="18" t="s">
        <v>17</v>
      </c>
      <c r="L56" s="2">
        <v>81.05</v>
      </c>
      <c r="M56" s="2">
        <v>72.069999999999993</v>
      </c>
      <c r="N56" s="22">
        <f t="shared" si="12"/>
        <v>11.079580505860585</v>
      </c>
    </row>
    <row r="57" spans="1:14" x14ac:dyDescent="0.3">
      <c r="A57" s="18" t="s">
        <v>3</v>
      </c>
      <c r="B57" s="2">
        <v>584.76</v>
      </c>
      <c r="C57" s="22">
        <v>14.9</v>
      </c>
      <c r="D57" s="22">
        <v>28.2</v>
      </c>
      <c r="F57" s="18" t="s">
        <v>3</v>
      </c>
      <c r="G57" s="2">
        <v>63.96</v>
      </c>
      <c r="H57" s="23"/>
      <c r="I57" s="23"/>
      <c r="K57" s="18" t="s">
        <v>3</v>
      </c>
      <c r="L57" s="2">
        <v>103.01</v>
      </c>
      <c r="M57" s="2">
        <v>91.59</v>
      </c>
      <c r="N57" s="22">
        <f t="shared" si="12"/>
        <v>11.086302300747501</v>
      </c>
    </row>
    <row r="58" spans="1:14" x14ac:dyDescent="0.3">
      <c r="A58" s="18" t="s">
        <v>4</v>
      </c>
      <c r="B58" s="2">
        <v>523.99</v>
      </c>
      <c r="C58" s="22">
        <v>15.2</v>
      </c>
      <c r="D58" s="22">
        <v>27.8</v>
      </c>
      <c r="F58" s="18" t="s">
        <v>4</v>
      </c>
      <c r="G58" s="2">
        <v>28.33</v>
      </c>
      <c r="H58" s="23"/>
      <c r="I58" s="23"/>
      <c r="K58" s="18" t="s">
        <v>4</v>
      </c>
      <c r="L58" s="23"/>
      <c r="M58" s="23"/>
      <c r="N58" s="23"/>
    </row>
    <row r="59" spans="1:14" x14ac:dyDescent="0.3">
      <c r="A59" s="18" t="s">
        <v>5</v>
      </c>
      <c r="B59" s="2">
        <v>591.26</v>
      </c>
      <c r="C59" s="22">
        <v>15.3</v>
      </c>
      <c r="D59" s="22">
        <v>28.9</v>
      </c>
      <c r="F59" s="18" t="s">
        <v>5</v>
      </c>
      <c r="G59" s="2">
        <v>32.159999999999997</v>
      </c>
      <c r="H59" s="23"/>
      <c r="I59" s="23"/>
      <c r="K59" s="18" t="s">
        <v>5</v>
      </c>
      <c r="L59" s="23"/>
      <c r="M59" s="23"/>
      <c r="N59" s="23"/>
    </row>
    <row r="60" spans="1:14" x14ac:dyDescent="0.3">
      <c r="A60" s="18" t="s">
        <v>43</v>
      </c>
      <c r="B60" s="2">
        <v>521.88</v>
      </c>
      <c r="C60" s="22">
        <v>15.1</v>
      </c>
      <c r="D60" s="22">
        <v>27.5</v>
      </c>
      <c r="F60" s="18" t="s">
        <v>43</v>
      </c>
      <c r="G60" s="23"/>
      <c r="H60" s="23"/>
      <c r="I60" s="23"/>
      <c r="K60" s="18" t="s">
        <v>43</v>
      </c>
      <c r="L60" s="23"/>
      <c r="M60" s="23"/>
      <c r="N60" s="23"/>
    </row>
    <row r="61" spans="1:14" x14ac:dyDescent="0.3">
      <c r="A61" s="18" t="s">
        <v>44</v>
      </c>
      <c r="B61" s="2">
        <v>502.92</v>
      </c>
      <c r="C61" s="22">
        <v>15.7</v>
      </c>
      <c r="D61" s="22">
        <v>28.4</v>
      </c>
      <c r="F61" s="18" t="s">
        <v>44</v>
      </c>
      <c r="G61" s="2">
        <v>34.67</v>
      </c>
      <c r="H61" s="23"/>
      <c r="I61" s="23"/>
      <c r="K61" s="18" t="s">
        <v>44</v>
      </c>
      <c r="L61" s="23"/>
      <c r="M61" s="23"/>
      <c r="N61" s="23"/>
    </row>
    <row r="62" spans="1:14" x14ac:dyDescent="0.3">
      <c r="A62" s="18" t="s">
        <v>46</v>
      </c>
      <c r="B62" s="2">
        <v>511.8</v>
      </c>
      <c r="C62" s="22">
        <v>15.1</v>
      </c>
      <c r="D62" s="22">
        <v>28.7</v>
      </c>
      <c r="F62" s="18" t="s">
        <v>46</v>
      </c>
      <c r="G62" s="2">
        <v>27.78</v>
      </c>
      <c r="H62" s="23"/>
      <c r="I62" s="23"/>
      <c r="K62" s="18" t="s">
        <v>46</v>
      </c>
      <c r="L62" s="23"/>
      <c r="M62" s="23"/>
      <c r="N62" s="23"/>
    </row>
    <row r="63" spans="1:14" x14ac:dyDescent="0.3">
      <c r="A63" s="18" t="s">
        <v>45</v>
      </c>
      <c r="B63" s="2">
        <v>525.96</v>
      </c>
      <c r="C63" s="22">
        <v>15.3</v>
      </c>
      <c r="D63" s="22">
        <v>28.6</v>
      </c>
      <c r="F63" s="18" t="s">
        <v>45</v>
      </c>
      <c r="G63" s="2">
        <v>28</v>
      </c>
      <c r="H63" s="23"/>
      <c r="I63" s="23"/>
      <c r="K63" s="18" t="s">
        <v>45</v>
      </c>
      <c r="L63" s="23"/>
      <c r="M63" s="23"/>
      <c r="N63" s="23"/>
    </row>
    <row r="66" spans="1:1" x14ac:dyDescent="0.3">
      <c r="A66" s="30" t="s">
        <v>32</v>
      </c>
    </row>
  </sheetData>
  <mergeCells count="9">
    <mergeCell ref="K14:L14"/>
    <mergeCell ref="K28:L28"/>
    <mergeCell ref="F42:I42"/>
    <mergeCell ref="A14:D14"/>
    <mergeCell ref="F14:I14"/>
    <mergeCell ref="A42:D42"/>
    <mergeCell ref="A28:D28"/>
    <mergeCell ref="F28:I28"/>
    <mergeCell ref="K42:N42"/>
  </mergeCells>
  <phoneticPr fontId="4" type="noConversion"/>
  <pageMargins left="0.7" right="0.7" top="0.75" bottom="0.75" header="0.3" footer="0.3"/>
  <pageSetup paperSize="8" scale="8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Kornlab procedure</vt:lpstr>
      <vt:lpstr>Skema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 Ricafranca Rasmussen</dc:creator>
  <cp:lastModifiedBy>Michelle Ricafranca Rasmussen</cp:lastModifiedBy>
  <cp:lastPrinted>2025-08-02T18:14:29Z</cp:lastPrinted>
  <dcterms:created xsi:type="dcterms:W3CDTF">2022-08-26T13:35:31Z</dcterms:created>
  <dcterms:modified xsi:type="dcterms:W3CDTF">2025-10-10T06:26:47Z</dcterms:modified>
</cp:coreProperties>
</file>