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3/Försök 2023/Länsförsök/L5-8010, I-970-2022, ADB 0568970/NFTS/"/>
    </mc:Choice>
  </mc:AlternateContent>
  <xr:revisionPtr revIDLastSave="0" documentId="8_{C5F73935-EF9F-41D2-90AA-92F14DB2452D}" xr6:coauthVersionLast="47" xr6:coauthVersionMax="47" xr10:uidLastSave="{00000000-0000-0000-0000-000000000000}"/>
  <bookViews>
    <workbookView xWindow="-28920" yWindow="-120" windowWidth="29040" windowHeight="15840" xr2:uid="{4B6224F0-F315-43F8-9391-481D07629B93}"/>
  </bookViews>
  <sheets>
    <sheet name="Marktäckning 05-23" sheetId="1" r:id="rId1"/>
    <sheet name="Effekt 05-23" sheetId="2" r:id="rId2"/>
    <sheet name="05-23" sheetId="3" r:id="rId3"/>
  </sheets>
  <externalReferences>
    <externalReference r:id="rId4"/>
  </externalReferences>
  <definedNames>
    <definedName name="_xlnm.Print_Area" localSheetId="2">#N/A</definedName>
    <definedName name="_xlnm.Print_Area" localSheetId="1">'Effekt 05-23'!$A$1:$Z$87</definedName>
    <definedName name="_xlnm.Print_Area" localSheetId="0">'Marktäckning 05-23'!$A$1:$Z$87</definedName>
    <definedName name="_xlnm.Print_Titles" localSheetId="2">#N/A</definedName>
    <definedName name="_xlnm.Print_Titles" localSheetId="1">'Effekt 05-23'!$A:$D,'Effekt 05-23'!$1:$7</definedName>
    <definedName name="_xlnm.Print_Titles" localSheetId="0">'Marktäckning 05-23'!$A:$D,'Marktäckning 05-23'!$1:$7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4" i="2" l="1"/>
  <c r="A174" i="2"/>
  <c r="D174" i="2" s="1"/>
  <c r="C173" i="2"/>
  <c r="B173" i="2"/>
  <c r="A173" i="2"/>
  <c r="D173" i="2" s="1"/>
  <c r="D172" i="2"/>
  <c r="C172" i="2"/>
  <c r="B172" i="2"/>
  <c r="A172" i="2"/>
  <c r="B171" i="2"/>
  <c r="A171" i="2"/>
  <c r="D171" i="2" s="1"/>
  <c r="B170" i="2"/>
  <c r="A170" i="2"/>
  <c r="D170" i="2" s="1"/>
  <c r="C169" i="2"/>
  <c r="B169" i="2"/>
  <c r="A169" i="2"/>
  <c r="D169" i="2" s="1"/>
  <c r="D168" i="2"/>
  <c r="C168" i="2"/>
  <c r="B168" i="2"/>
  <c r="A168" i="2"/>
  <c r="D167" i="2"/>
  <c r="B167" i="2"/>
  <c r="A167" i="2"/>
  <c r="C167" i="2" s="1"/>
  <c r="D166" i="2"/>
  <c r="C166" i="2"/>
  <c r="B166" i="2"/>
  <c r="A166" i="2"/>
  <c r="D165" i="2"/>
  <c r="C165" i="2"/>
  <c r="B165" i="2"/>
  <c r="A165" i="2"/>
  <c r="D164" i="2"/>
  <c r="C164" i="2"/>
  <c r="B164" i="2"/>
  <c r="A164" i="2"/>
  <c r="D163" i="2"/>
  <c r="C163" i="2"/>
  <c r="B163" i="2"/>
  <c r="A163" i="2"/>
  <c r="D162" i="2"/>
  <c r="C162" i="2"/>
  <c r="B162" i="2"/>
  <c r="A162" i="2"/>
  <c r="D161" i="2"/>
  <c r="C161" i="2"/>
  <c r="B161" i="2"/>
  <c r="A161" i="2"/>
  <c r="D160" i="2"/>
  <c r="C160" i="2"/>
  <c r="B160" i="2"/>
  <c r="A160" i="2"/>
  <c r="D159" i="2"/>
  <c r="C159" i="2"/>
  <c r="B159" i="2"/>
  <c r="A159" i="2"/>
  <c r="D158" i="2"/>
  <c r="C158" i="2"/>
  <c r="B158" i="2"/>
  <c r="A158" i="2"/>
  <c r="D157" i="2"/>
  <c r="C157" i="2"/>
  <c r="B157" i="2"/>
  <c r="A157" i="2"/>
  <c r="D156" i="2"/>
  <c r="C156" i="2"/>
  <c r="B156" i="2"/>
  <c r="A156" i="2"/>
  <c r="D155" i="2"/>
  <c r="C155" i="2"/>
  <c r="B155" i="2"/>
  <c r="A155" i="2"/>
  <c r="E151" i="2"/>
  <c r="E150" i="2"/>
  <c r="Z134" i="2"/>
  <c r="X134" i="2"/>
  <c r="W134" i="2"/>
  <c r="U134" i="2"/>
  <c r="R134" i="2"/>
  <c r="P134" i="2"/>
  <c r="O134" i="2"/>
  <c r="M134" i="2"/>
  <c r="M135" i="2" s="1"/>
  <c r="J134" i="2"/>
  <c r="H134" i="2"/>
  <c r="G134" i="2"/>
  <c r="Z133" i="2"/>
  <c r="Z135" i="2" s="1"/>
  <c r="W133" i="2"/>
  <c r="U133" i="2"/>
  <c r="U135" i="2" s="1"/>
  <c r="T133" i="2"/>
  <c r="R133" i="2"/>
  <c r="R135" i="2" s="1"/>
  <c r="O133" i="2"/>
  <c r="M133" i="2"/>
  <c r="L133" i="2"/>
  <c r="J133" i="2"/>
  <c r="J135" i="2" s="1"/>
  <c r="G133" i="2"/>
  <c r="Z124" i="2"/>
  <c r="S115" i="2"/>
  <c r="S131" i="2" s="1"/>
  <c r="M115" i="2"/>
  <c r="R113" i="2"/>
  <c r="Z112" i="2"/>
  <c r="Y112" i="2"/>
  <c r="X112" i="2"/>
  <c r="X113" i="2" s="1"/>
  <c r="W112" i="2"/>
  <c r="V112" i="2"/>
  <c r="U112" i="2"/>
  <c r="U113" i="2" s="1"/>
  <c r="T112" i="2"/>
  <c r="S112" i="2"/>
  <c r="R112" i="2"/>
  <c r="Q112" i="2"/>
  <c r="P112" i="2"/>
  <c r="P113" i="2" s="1"/>
  <c r="O112" i="2"/>
  <c r="N112" i="2"/>
  <c r="M112" i="2"/>
  <c r="M113" i="2" s="1"/>
  <c r="L112" i="2"/>
  <c r="K112" i="2"/>
  <c r="J112" i="2"/>
  <c r="I112" i="2"/>
  <c r="H112" i="2"/>
  <c r="H113" i="2" s="1"/>
  <c r="G112" i="2"/>
  <c r="G113" i="2" s="1"/>
  <c r="F112" i="2"/>
  <c r="B111" i="2"/>
  <c r="U115" i="2" s="1"/>
  <c r="B110" i="2"/>
  <c r="S133" i="2" s="1"/>
  <c r="B109" i="2"/>
  <c r="E152" i="2" s="1"/>
  <c r="B107" i="2"/>
  <c r="S106" i="2"/>
  <c r="B106" i="2"/>
  <c r="B105" i="2"/>
  <c r="B104" i="2"/>
  <c r="W103" i="2"/>
  <c r="B103" i="2"/>
  <c r="B102" i="2"/>
  <c r="B101" i="2"/>
  <c r="V101" i="2" s="1"/>
  <c r="B100" i="2"/>
  <c r="B99" i="2"/>
  <c r="U99" i="2" s="1"/>
  <c r="B98" i="2"/>
  <c r="S97" i="2"/>
  <c r="B97" i="2"/>
  <c r="N96" i="2"/>
  <c r="B96" i="2"/>
  <c r="G95" i="2"/>
  <c r="B95" i="2"/>
  <c r="B94" i="2"/>
  <c r="X93" i="2"/>
  <c r="B93" i="2"/>
  <c r="Q92" i="2"/>
  <c r="B92" i="2"/>
  <c r="L91" i="2"/>
  <c r="B91" i="2"/>
  <c r="B90" i="2"/>
  <c r="B89" i="2"/>
  <c r="V88" i="2"/>
  <c r="B88" i="2"/>
  <c r="D87" i="2"/>
  <c r="C87" i="2"/>
  <c r="B87" i="2"/>
  <c r="D86" i="2"/>
  <c r="C86" i="2"/>
  <c r="B86" i="2"/>
  <c r="D85" i="2"/>
  <c r="C85" i="2"/>
  <c r="B85" i="2"/>
  <c r="D84" i="2"/>
  <c r="C84" i="2"/>
  <c r="B84" i="2"/>
  <c r="D83" i="2"/>
  <c r="C83" i="2"/>
  <c r="B83" i="2"/>
  <c r="D82" i="2"/>
  <c r="C82" i="2"/>
  <c r="B82" i="2"/>
  <c r="D81" i="2"/>
  <c r="C81" i="2"/>
  <c r="B81" i="2"/>
  <c r="D80" i="2"/>
  <c r="C80" i="2"/>
  <c r="B80" i="2"/>
  <c r="D79" i="2"/>
  <c r="C79" i="2"/>
  <c r="B79" i="2"/>
  <c r="D78" i="2"/>
  <c r="C78" i="2"/>
  <c r="B78" i="2"/>
  <c r="D77" i="2"/>
  <c r="C77" i="2"/>
  <c r="B77" i="2"/>
  <c r="D76" i="2"/>
  <c r="C76" i="2"/>
  <c r="B76" i="2"/>
  <c r="D75" i="2"/>
  <c r="C75" i="2"/>
  <c r="B75" i="2"/>
  <c r="D74" i="2"/>
  <c r="C74" i="2"/>
  <c r="B74" i="2"/>
  <c r="D73" i="2"/>
  <c r="C73" i="2"/>
  <c r="B73" i="2"/>
  <c r="D72" i="2"/>
  <c r="C72" i="2"/>
  <c r="B72" i="2"/>
  <c r="D71" i="2"/>
  <c r="C71" i="2"/>
  <c r="B71" i="2"/>
  <c r="D70" i="2"/>
  <c r="C70" i="2"/>
  <c r="B70" i="2"/>
  <c r="D69" i="2"/>
  <c r="C69" i="2"/>
  <c r="B69" i="2"/>
  <c r="D68" i="2"/>
  <c r="C68" i="2"/>
  <c r="B68" i="2"/>
  <c r="D67" i="2"/>
  <c r="C67" i="2"/>
  <c r="B67" i="2"/>
  <c r="D66" i="2"/>
  <c r="C66" i="2"/>
  <c r="B66" i="2"/>
  <c r="D65" i="2"/>
  <c r="C65" i="2"/>
  <c r="B65" i="2"/>
  <c r="D64" i="2"/>
  <c r="C64" i="2"/>
  <c r="B64" i="2"/>
  <c r="D63" i="2"/>
  <c r="C63" i="2"/>
  <c r="B63" i="2"/>
  <c r="D62" i="2"/>
  <c r="C62" i="2"/>
  <c r="B62" i="2"/>
  <c r="D61" i="2"/>
  <c r="C61" i="2"/>
  <c r="B61" i="2"/>
  <c r="D60" i="2"/>
  <c r="C60" i="2"/>
  <c r="B60" i="2"/>
  <c r="D59" i="2"/>
  <c r="C59" i="2"/>
  <c r="B59" i="2"/>
  <c r="D58" i="2"/>
  <c r="C58" i="2"/>
  <c r="B58" i="2"/>
  <c r="D57" i="2"/>
  <c r="C57" i="2"/>
  <c r="B57" i="2"/>
  <c r="D56" i="2"/>
  <c r="C56" i="2"/>
  <c r="B56" i="2"/>
  <c r="D55" i="2"/>
  <c r="C55" i="2"/>
  <c r="B55" i="2"/>
  <c r="D54" i="2"/>
  <c r="C54" i="2"/>
  <c r="B54" i="2"/>
  <c r="D53" i="2"/>
  <c r="C53" i="2"/>
  <c r="B53" i="2"/>
  <c r="D52" i="2"/>
  <c r="C52" i="2"/>
  <c r="B52" i="2"/>
  <c r="D51" i="2"/>
  <c r="C51" i="2"/>
  <c r="B51" i="2"/>
  <c r="D50" i="2"/>
  <c r="C50" i="2"/>
  <c r="B50" i="2"/>
  <c r="D49" i="2"/>
  <c r="C49" i="2"/>
  <c r="B49" i="2"/>
  <c r="D48" i="2"/>
  <c r="C48" i="2"/>
  <c r="B48" i="2"/>
  <c r="D47" i="2"/>
  <c r="C47" i="2"/>
  <c r="B47" i="2"/>
  <c r="D46" i="2"/>
  <c r="C46" i="2"/>
  <c r="B46" i="2"/>
  <c r="D45" i="2"/>
  <c r="C45" i="2"/>
  <c r="B45" i="2"/>
  <c r="D44" i="2"/>
  <c r="C44" i="2"/>
  <c r="B44" i="2"/>
  <c r="D43" i="2"/>
  <c r="C43" i="2"/>
  <c r="B43" i="2"/>
  <c r="D42" i="2"/>
  <c r="C42" i="2"/>
  <c r="B42" i="2"/>
  <c r="D41" i="2"/>
  <c r="C41" i="2"/>
  <c r="B41" i="2"/>
  <c r="D40" i="2"/>
  <c r="C40" i="2"/>
  <c r="B40" i="2"/>
  <c r="D39" i="2"/>
  <c r="C39" i="2"/>
  <c r="B39" i="2"/>
  <c r="D38" i="2"/>
  <c r="C38" i="2"/>
  <c r="B38" i="2"/>
  <c r="D37" i="2"/>
  <c r="C37" i="2"/>
  <c r="B37" i="2"/>
  <c r="D36" i="2"/>
  <c r="C36" i="2"/>
  <c r="B36" i="2"/>
  <c r="D35" i="2"/>
  <c r="C35" i="2"/>
  <c r="B35" i="2"/>
  <c r="D34" i="2"/>
  <c r="C34" i="2"/>
  <c r="B34" i="2"/>
  <c r="D33" i="2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8" i="2"/>
  <c r="C28" i="2"/>
  <c r="B28" i="2"/>
  <c r="D27" i="2"/>
  <c r="C27" i="2"/>
  <c r="B27" i="2"/>
  <c r="D26" i="2"/>
  <c r="C26" i="2"/>
  <c r="B26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3" i="2"/>
  <c r="J124" i="2" s="1"/>
  <c r="C13" i="2"/>
  <c r="B13" i="2"/>
  <c r="D12" i="2"/>
  <c r="C12" i="2"/>
  <c r="B12" i="2"/>
  <c r="D11" i="2"/>
  <c r="C11" i="2"/>
  <c r="B11" i="2"/>
  <c r="W107" i="2" s="1"/>
  <c r="D10" i="2"/>
  <c r="C10" i="2"/>
  <c r="B10" i="2"/>
  <c r="D9" i="2"/>
  <c r="C9" i="2"/>
  <c r="B9" i="2"/>
  <c r="D8" i="2"/>
  <c r="C8" i="2"/>
  <c r="B8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J6" i="2"/>
  <c r="F6" i="2"/>
  <c r="E6" i="2"/>
  <c r="Y1" i="2"/>
  <c r="U1" i="2"/>
  <c r="R1" i="2"/>
  <c r="N1" i="2"/>
  <c r="J1" i="2"/>
  <c r="G1" i="2"/>
  <c r="D174" i="1"/>
  <c r="C174" i="1"/>
  <c r="B174" i="1"/>
  <c r="A174" i="1"/>
  <c r="C173" i="1"/>
  <c r="B173" i="1"/>
  <c r="A173" i="1"/>
  <c r="D173" i="1" s="1"/>
  <c r="D172" i="1"/>
  <c r="C172" i="1"/>
  <c r="B172" i="1"/>
  <c r="A172" i="1"/>
  <c r="D171" i="1"/>
  <c r="C171" i="1"/>
  <c r="B171" i="1"/>
  <c r="A171" i="1"/>
  <c r="D170" i="1"/>
  <c r="B170" i="1"/>
  <c r="A170" i="1"/>
  <c r="C170" i="1" s="1"/>
  <c r="B169" i="1"/>
  <c r="A169" i="1"/>
  <c r="D169" i="1" s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X133" i="1"/>
  <c r="P133" i="1"/>
  <c r="H133" i="1"/>
  <c r="V131" i="1"/>
  <c r="V115" i="1"/>
  <c r="N115" i="1"/>
  <c r="F115" i="1"/>
  <c r="T113" i="1"/>
  <c r="L113" i="1"/>
  <c r="Z112" i="1"/>
  <c r="Z113" i="1" s="1"/>
  <c r="Y112" i="1"/>
  <c r="Y113" i="1" s="1"/>
  <c r="X112" i="1"/>
  <c r="X113" i="1" s="1"/>
  <c r="W112" i="1"/>
  <c r="W113" i="1" s="1"/>
  <c r="V112" i="1"/>
  <c r="V113" i="1" s="1"/>
  <c r="U112" i="1"/>
  <c r="U113" i="1" s="1"/>
  <c r="T112" i="1"/>
  <c r="S112" i="1"/>
  <c r="S113" i="1" s="1"/>
  <c r="R112" i="1"/>
  <c r="R113" i="1" s="1"/>
  <c r="Q112" i="1"/>
  <c r="Q113" i="1" s="1"/>
  <c r="P112" i="1"/>
  <c r="P113" i="1" s="1"/>
  <c r="O112" i="1"/>
  <c r="O113" i="1" s="1"/>
  <c r="N112" i="1"/>
  <c r="N113" i="1" s="1"/>
  <c r="M112" i="1"/>
  <c r="M113" i="1" s="1"/>
  <c r="L112" i="1"/>
  <c r="K112" i="1"/>
  <c r="K113" i="1" s="1"/>
  <c r="J112" i="1"/>
  <c r="J113" i="1" s="1"/>
  <c r="I112" i="1"/>
  <c r="I113" i="1" s="1"/>
  <c r="H112" i="1"/>
  <c r="H113" i="1" s="1"/>
  <c r="G112" i="1"/>
  <c r="G113" i="1" s="1"/>
  <c r="F112" i="1"/>
  <c r="F113" i="1" s="1"/>
  <c r="E112" i="1"/>
  <c r="E113" i="1" s="1"/>
  <c r="B111" i="1"/>
  <c r="U115" i="1" s="1"/>
  <c r="B110" i="1"/>
  <c r="W133" i="1" s="1"/>
  <c r="B109" i="1"/>
  <c r="S107" i="1" s="1"/>
  <c r="B107" i="1"/>
  <c r="B106" i="1"/>
  <c r="Z106" i="1" s="1"/>
  <c r="B105" i="1"/>
  <c r="Y105" i="1" s="1"/>
  <c r="B104" i="1"/>
  <c r="X104" i="1" s="1"/>
  <c r="B103" i="1"/>
  <c r="W103" i="1" s="1"/>
  <c r="B102" i="1"/>
  <c r="V102" i="1" s="1"/>
  <c r="B101" i="1"/>
  <c r="U101" i="1" s="1"/>
  <c r="B100" i="1"/>
  <c r="T100" i="1" s="1"/>
  <c r="B99" i="1"/>
  <c r="S99" i="1" s="1"/>
  <c r="B98" i="1"/>
  <c r="Z98" i="1" s="1"/>
  <c r="B97" i="1"/>
  <c r="Y97" i="1" s="1"/>
  <c r="B96" i="1"/>
  <c r="X96" i="1" s="1"/>
  <c r="B95" i="1"/>
  <c r="W95" i="1" s="1"/>
  <c r="B94" i="1"/>
  <c r="V94" i="1" s="1"/>
  <c r="B93" i="1"/>
  <c r="U93" i="1" s="1"/>
  <c r="B92" i="1"/>
  <c r="T92" i="1" s="1"/>
  <c r="B91" i="1"/>
  <c r="S91" i="1" s="1"/>
  <c r="B90" i="1"/>
  <c r="Z90" i="1" s="1"/>
  <c r="B89" i="1"/>
  <c r="Y89" i="1" s="1"/>
  <c r="B88" i="1"/>
  <c r="X88" i="1" s="1"/>
  <c r="D87" i="1"/>
  <c r="C87" i="1"/>
  <c r="B87" i="1"/>
  <c r="D86" i="1"/>
  <c r="C86" i="1"/>
  <c r="B86" i="1"/>
  <c r="D85" i="1"/>
  <c r="C85" i="1"/>
  <c r="B85" i="1"/>
  <c r="D84" i="1"/>
  <c r="C84" i="1"/>
  <c r="B84" i="1"/>
  <c r="D83" i="1"/>
  <c r="C83" i="1"/>
  <c r="B83" i="1"/>
  <c r="D82" i="1"/>
  <c r="C82" i="1"/>
  <c r="B82" i="1"/>
  <c r="D81" i="1"/>
  <c r="C81" i="1"/>
  <c r="B81" i="1"/>
  <c r="D80" i="1"/>
  <c r="C80" i="1"/>
  <c r="B80" i="1"/>
  <c r="D79" i="1"/>
  <c r="C79" i="1"/>
  <c r="B79" i="1"/>
  <c r="D78" i="1"/>
  <c r="C78" i="1"/>
  <c r="B78" i="1"/>
  <c r="D77" i="1"/>
  <c r="C77" i="1"/>
  <c r="B77" i="1"/>
  <c r="D76" i="1"/>
  <c r="C76" i="1"/>
  <c r="B76" i="1"/>
  <c r="D75" i="1"/>
  <c r="C75" i="1"/>
  <c r="B75" i="1"/>
  <c r="D74" i="1"/>
  <c r="C74" i="1"/>
  <c r="B74" i="1"/>
  <c r="D73" i="1"/>
  <c r="C73" i="1"/>
  <c r="B73" i="1"/>
  <c r="D72" i="1"/>
  <c r="C72" i="1"/>
  <c r="B72" i="1"/>
  <c r="D71" i="1"/>
  <c r="C71" i="1"/>
  <c r="B71" i="1"/>
  <c r="D70" i="1"/>
  <c r="C70" i="1"/>
  <c r="B70" i="1"/>
  <c r="D69" i="1"/>
  <c r="C69" i="1"/>
  <c r="B69" i="1"/>
  <c r="D68" i="1"/>
  <c r="C68" i="1"/>
  <c r="B68" i="1"/>
  <c r="D67" i="1"/>
  <c r="C67" i="1"/>
  <c r="B67" i="1"/>
  <c r="D66" i="1"/>
  <c r="C66" i="1"/>
  <c r="B66" i="1"/>
  <c r="D65" i="1"/>
  <c r="C65" i="1"/>
  <c r="B65" i="1"/>
  <c r="D64" i="1"/>
  <c r="C64" i="1"/>
  <c r="B64" i="1"/>
  <c r="D63" i="1"/>
  <c r="C63" i="1"/>
  <c r="B63" i="1"/>
  <c r="D62" i="1"/>
  <c r="C62" i="1"/>
  <c r="B62" i="1"/>
  <c r="D61" i="1"/>
  <c r="C61" i="1"/>
  <c r="B61" i="1"/>
  <c r="D60" i="1"/>
  <c r="C60" i="1"/>
  <c r="B60" i="1"/>
  <c r="D59" i="1"/>
  <c r="C59" i="1"/>
  <c r="B59" i="1"/>
  <c r="D58" i="1"/>
  <c r="C58" i="1"/>
  <c r="B58" i="1"/>
  <c r="D57" i="1"/>
  <c r="C57" i="1"/>
  <c r="B57" i="1"/>
  <c r="D56" i="1"/>
  <c r="C56" i="1"/>
  <c r="B56" i="1"/>
  <c r="D55" i="1"/>
  <c r="C55" i="1"/>
  <c r="B55" i="1"/>
  <c r="D54" i="1"/>
  <c r="C54" i="1"/>
  <c r="B54" i="1"/>
  <c r="D53" i="1"/>
  <c r="C53" i="1"/>
  <c r="B53" i="1"/>
  <c r="D52" i="1"/>
  <c r="C52" i="1"/>
  <c r="B52" i="1"/>
  <c r="D51" i="1"/>
  <c r="C51" i="1"/>
  <c r="B51" i="1"/>
  <c r="D50" i="1"/>
  <c r="C50" i="1"/>
  <c r="B50" i="1"/>
  <c r="D49" i="1"/>
  <c r="C49" i="1"/>
  <c r="B49" i="1"/>
  <c r="D48" i="1"/>
  <c r="C48" i="1"/>
  <c r="B48" i="1"/>
  <c r="D47" i="1"/>
  <c r="C47" i="1"/>
  <c r="B47" i="1"/>
  <c r="D46" i="1"/>
  <c r="C46" i="1"/>
  <c r="B46" i="1"/>
  <c r="D45" i="1"/>
  <c r="C45" i="1"/>
  <c r="B45" i="1"/>
  <c r="D44" i="1"/>
  <c r="C44" i="1"/>
  <c r="B44" i="1"/>
  <c r="D43" i="1"/>
  <c r="C43" i="1"/>
  <c r="B43" i="1"/>
  <c r="D42" i="1"/>
  <c r="C42" i="1"/>
  <c r="B42" i="1"/>
  <c r="D41" i="1"/>
  <c r="C41" i="1"/>
  <c r="B41" i="1"/>
  <c r="D40" i="1"/>
  <c r="C40" i="1"/>
  <c r="B40" i="1"/>
  <c r="D39" i="1"/>
  <c r="C39" i="1"/>
  <c r="B39" i="1"/>
  <c r="D38" i="1"/>
  <c r="C38" i="1"/>
  <c r="B38" i="1"/>
  <c r="D37" i="1"/>
  <c r="C37" i="1"/>
  <c r="B37" i="1"/>
  <c r="D36" i="1"/>
  <c r="C36" i="1"/>
  <c r="B36" i="1"/>
  <c r="D35" i="1"/>
  <c r="C35" i="1"/>
  <c r="B35" i="1"/>
  <c r="D34" i="1"/>
  <c r="C34" i="1"/>
  <c r="B34" i="1"/>
  <c r="D33" i="1"/>
  <c r="C33" i="1"/>
  <c r="B33" i="1"/>
  <c r="D32" i="1"/>
  <c r="C32" i="1"/>
  <c r="B32" i="1"/>
  <c r="D31" i="1"/>
  <c r="C31" i="1"/>
  <c r="B31" i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D23" i="1"/>
  <c r="C23" i="1"/>
  <c r="B23" i="1"/>
  <c r="D22" i="1"/>
  <c r="C22" i="1"/>
  <c r="B22" i="1"/>
  <c r="D21" i="1"/>
  <c r="C21" i="1"/>
  <c r="B21" i="1"/>
  <c r="D20" i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Q104" i="1" s="1"/>
  <c r="D14" i="1"/>
  <c r="C14" i="1"/>
  <c r="B14" i="1"/>
  <c r="D13" i="1"/>
  <c r="C13" i="1"/>
  <c r="B13" i="1"/>
  <c r="X101" i="1" s="1"/>
  <c r="D12" i="1"/>
  <c r="C12" i="1"/>
  <c r="B12" i="1"/>
  <c r="D11" i="1"/>
  <c r="C11" i="1"/>
  <c r="B11" i="1"/>
  <c r="D10" i="1"/>
  <c r="C10" i="1"/>
  <c r="B10" i="1"/>
  <c r="D9" i="1"/>
  <c r="V121" i="1" s="1"/>
  <c r="C9" i="1"/>
  <c r="B9" i="1"/>
  <c r="D8" i="1"/>
  <c r="P126" i="1" s="1"/>
  <c r="C8" i="1"/>
  <c r="B8" i="1"/>
  <c r="I157" i="1" s="1"/>
  <c r="Z6" i="1"/>
  <c r="Y6" i="1"/>
  <c r="X6" i="1"/>
  <c r="W6" i="1"/>
  <c r="V6" i="1"/>
  <c r="U6" i="1"/>
  <c r="T6" i="1"/>
  <c r="S6" i="1"/>
  <c r="R6" i="1"/>
  <c r="Q6" i="1"/>
  <c r="O6" i="1"/>
  <c r="M6" i="1"/>
  <c r="K6" i="1"/>
  <c r="G6" i="1"/>
  <c r="E6" i="1"/>
  <c r="Y1" i="1"/>
  <c r="U1" i="1"/>
  <c r="R1" i="1"/>
  <c r="N1" i="1"/>
  <c r="J1" i="1"/>
  <c r="G1" i="1"/>
  <c r="Q88" i="1" l="1"/>
  <c r="E92" i="1"/>
  <c r="G94" i="1"/>
  <c r="Y96" i="1"/>
  <c r="U100" i="1"/>
  <c r="H103" i="1"/>
  <c r="Y104" i="1"/>
  <c r="R105" i="1"/>
  <c r="Z105" i="1"/>
  <c r="K106" i="1"/>
  <c r="F121" i="1"/>
  <c r="Z123" i="1"/>
  <c r="X126" i="1"/>
  <c r="R155" i="1"/>
  <c r="J88" i="1"/>
  <c r="R88" i="1"/>
  <c r="Z88" i="1"/>
  <c r="K89" i="1"/>
  <c r="S89" i="1"/>
  <c r="L90" i="1"/>
  <c r="T90" i="1"/>
  <c r="E91" i="1"/>
  <c r="M91" i="1"/>
  <c r="U91" i="1"/>
  <c r="F92" i="1"/>
  <c r="N92" i="1"/>
  <c r="V92" i="1"/>
  <c r="G93" i="1"/>
  <c r="O93" i="1"/>
  <c r="W93" i="1"/>
  <c r="H94" i="1"/>
  <c r="P94" i="1"/>
  <c r="X94" i="1"/>
  <c r="I95" i="1"/>
  <c r="Q95" i="1"/>
  <c r="Y95" i="1"/>
  <c r="J96" i="1"/>
  <c r="R96" i="1"/>
  <c r="Z96" i="1"/>
  <c r="K97" i="1"/>
  <c r="S97" i="1"/>
  <c r="L98" i="1"/>
  <c r="T98" i="1"/>
  <c r="E99" i="1"/>
  <c r="M99" i="1"/>
  <c r="U99" i="1"/>
  <c r="F100" i="1"/>
  <c r="N100" i="1"/>
  <c r="V100" i="1"/>
  <c r="G101" i="1"/>
  <c r="O101" i="1"/>
  <c r="W101" i="1"/>
  <c r="H102" i="1"/>
  <c r="P102" i="1"/>
  <c r="X102" i="1"/>
  <c r="I103" i="1"/>
  <c r="Q103" i="1"/>
  <c r="Y103" i="1"/>
  <c r="J104" i="1"/>
  <c r="R104" i="1"/>
  <c r="Z104" i="1"/>
  <c r="K105" i="1"/>
  <c r="S105" i="1"/>
  <c r="L106" i="1"/>
  <c r="T106" i="1"/>
  <c r="E107" i="1"/>
  <c r="N121" i="1"/>
  <c r="L124" i="1"/>
  <c r="H135" i="1"/>
  <c r="L164" i="1"/>
  <c r="S90" i="1"/>
  <c r="N93" i="1"/>
  <c r="I96" i="1"/>
  <c r="S98" i="1"/>
  <c r="F101" i="1"/>
  <c r="P103" i="1"/>
  <c r="S106" i="1"/>
  <c r="K88" i="1"/>
  <c r="O92" i="1"/>
  <c r="Q94" i="1"/>
  <c r="S96" i="1"/>
  <c r="G100" i="1"/>
  <c r="O100" i="1"/>
  <c r="W100" i="1"/>
  <c r="H101" i="1"/>
  <c r="P101" i="1"/>
  <c r="R103" i="1"/>
  <c r="Z103" i="1"/>
  <c r="K104" i="1"/>
  <c r="S104" i="1"/>
  <c r="L105" i="1"/>
  <c r="T105" i="1"/>
  <c r="E106" i="1"/>
  <c r="M106" i="1"/>
  <c r="U106" i="1"/>
  <c r="F107" i="1"/>
  <c r="Y134" i="1"/>
  <c r="Q134" i="1"/>
  <c r="I134" i="1"/>
  <c r="X134" i="1"/>
  <c r="P134" i="1"/>
  <c r="H134" i="1"/>
  <c r="W134" i="1"/>
  <c r="O134" i="1"/>
  <c r="G134" i="1"/>
  <c r="V134" i="1"/>
  <c r="N134" i="1"/>
  <c r="F134" i="1"/>
  <c r="U134" i="1"/>
  <c r="M134" i="1"/>
  <c r="E134" i="1"/>
  <c r="T134" i="1"/>
  <c r="L134" i="1"/>
  <c r="S134" i="1"/>
  <c r="K134" i="1"/>
  <c r="T124" i="1"/>
  <c r="P135" i="1"/>
  <c r="I88" i="1"/>
  <c r="K90" i="1"/>
  <c r="L91" i="1"/>
  <c r="V93" i="1"/>
  <c r="H95" i="1"/>
  <c r="J97" i="1"/>
  <c r="E100" i="1"/>
  <c r="G102" i="1"/>
  <c r="X103" i="1"/>
  <c r="Z107" i="1"/>
  <c r="E90" i="1"/>
  <c r="G92" i="1"/>
  <c r="I94" i="1"/>
  <c r="Z95" i="1"/>
  <c r="E98" i="1"/>
  <c r="V99" i="1"/>
  <c r="V117" i="1" s="1"/>
  <c r="V139" i="1" s="1"/>
  <c r="J103" i="1"/>
  <c r="S174" i="1"/>
  <c r="K174" i="1"/>
  <c r="Z174" i="1"/>
  <c r="R174" i="1"/>
  <c r="J174" i="1"/>
  <c r="T173" i="1"/>
  <c r="L173" i="1"/>
  <c r="V172" i="1"/>
  <c r="Y174" i="1"/>
  <c r="Q174" i="1"/>
  <c r="I174" i="1"/>
  <c r="S173" i="1"/>
  <c r="X174" i="1"/>
  <c r="P174" i="1"/>
  <c r="H174" i="1"/>
  <c r="V174" i="1"/>
  <c r="N174" i="1"/>
  <c r="F174" i="1"/>
  <c r="X173" i="1"/>
  <c r="P173" i="1"/>
  <c r="H173" i="1"/>
  <c r="Z172" i="1"/>
  <c r="R172" i="1"/>
  <c r="J172" i="1"/>
  <c r="U174" i="1"/>
  <c r="M174" i="1"/>
  <c r="E174" i="1"/>
  <c r="W173" i="1"/>
  <c r="O173" i="1"/>
  <c r="G173" i="1"/>
  <c r="Y172" i="1"/>
  <c r="L174" i="1"/>
  <c r="V173" i="1"/>
  <c r="I173" i="1"/>
  <c r="U172" i="1"/>
  <c r="L172" i="1"/>
  <c r="U171" i="1"/>
  <c r="M171" i="1"/>
  <c r="E171" i="1"/>
  <c r="W170" i="1"/>
  <c r="O170" i="1"/>
  <c r="G170" i="1"/>
  <c r="Y169" i="1"/>
  <c r="Q169" i="1"/>
  <c r="I169" i="1"/>
  <c r="S168" i="1"/>
  <c r="K168" i="1"/>
  <c r="U167" i="1"/>
  <c r="M167" i="1"/>
  <c r="E167" i="1"/>
  <c r="W166" i="1"/>
  <c r="O166" i="1"/>
  <c r="G166" i="1"/>
  <c r="Y165" i="1"/>
  <c r="Q165" i="1"/>
  <c r="I165" i="1"/>
  <c r="S164" i="1"/>
  <c r="K164" i="1"/>
  <c r="U163" i="1"/>
  <c r="M163" i="1"/>
  <c r="E163" i="1"/>
  <c r="W162" i="1"/>
  <c r="O162" i="1"/>
  <c r="G162" i="1"/>
  <c r="Y161" i="1"/>
  <c r="Q161" i="1"/>
  <c r="I161" i="1"/>
  <c r="S160" i="1"/>
  <c r="K160" i="1"/>
  <c r="U159" i="1"/>
  <c r="M159" i="1"/>
  <c r="E159" i="1"/>
  <c r="G174" i="1"/>
  <c r="U173" i="1"/>
  <c r="F173" i="1"/>
  <c r="T172" i="1"/>
  <c r="K172" i="1"/>
  <c r="T171" i="1"/>
  <c r="L171" i="1"/>
  <c r="V170" i="1"/>
  <c r="N170" i="1"/>
  <c r="F170" i="1"/>
  <c r="X169" i="1"/>
  <c r="P169" i="1"/>
  <c r="H169" i="1"/>
  <c r="Z168" i="1"/>
  <c r="R168" i="1"/>
  <c r="J168" i="1"/>
  <c r="T167" i="1"/>
  <c r="L167" i="1"/>
  <c r="V166" i="1"/>
  <c r="N166" i="1"/>
  <c r="F166" i="1"/>
  <c r="X165" i="1"/>
  <c r="P165" i="1"/>
  <c r="H165" i="1"/>
  <c r="Z164" i="1"/>
  <c r="R164" i="1"/>
  <c r="J164" i="1"/>
  <c r="T163" i="1"/>
  <c r="L163" i="1"/>
  <c r="V162" i="1"/>
  <c r="N162" i="1"/>
  <c r="F162" i="1"/>
  <c r="X161" i="1"/>
  <c r="P161" i="1"/>
  <c r="H161" i="1"/>
  <c r="Z160" i="1"/>
  <c r="R160" i="1"/>
  <c r="J160" i="1"/>
  <c r="T159" i="1"/>
  <c r="L159" i="1"/>
  <c r="V158" i="1"/>
  <c r="N158" i="1"/>
  <c r="F158" i="1"/>
  <c r="X157" i="1"/>
  <c r="P157" i="1"/>
  <c r="H157" i="1"/>
  <c r="Z156" i="1"/>
  <c r="R156" i="1"/>
  <c r="J156" i="1"/>
  <c r="T155" i="1"/>
  <c r="R173" i="1"/>
  <c r="E173" i="1"/>
  <c r="S172" i="1"/>
  <c r="I172" i="1"/>
  <c r="S171" i="1"/>
  <c r="K171" i="1"/>
  <c r="U170" i="1"/>
  <c r="M170" i="1"/>
  <c r="E170" i="1"/>
  <c r="W169" i="1"/>
  <c r="O169" i="1"/>
  <c r="G169" i="1"/>
  <c r="Y168" i="1"/>
  <c r="Q168" i="1"/>
  <c r="I168" i="1"/>
  <c r="S167" i="1"/>
  <c r="K167" i="1"/>
  <c r="U166" i="1"/>
  <c r="M166" i="1"/>
  <c r="E166" i="1"/>
  <c r="W165" i="1"/>
  <c r="O165" i="1"/>
  <c r="G165" i="1"/>
  <c r="Y164" i="1"/>
  <c r="Q164" i="1"/>
  <c r="I164" i="1"/>
  <c r="S163" i="1"/>
  <c r="K163" i="1"/>
  <c r="U162" i="1"/>
  <c r="M162" i="1"/>
  <c r="E162" i="1"/>
  <c r="W161" i="1"/>
  <c r="O161" i="1"/>
  <c r="G161" i="1"/>
  <c r="Y160" i="1"/>
  <c r="Q160" i="1"/>
  <c r="I160" i="1"/>
  <c r="S159" i="1"/>
  <c r="K159" i="1"/>
  <c r="U158" i="1"/>
  <c r="M158" i="1"/>
  <c r="E158" i="1"/>
  <c r="W157" i="1"/>
  <c r="O157" i="1"/>
  <c r="G157" i="1"/>
  <c r="Y156" i="1"/>
  <c r="Q156" i="1"/>
  <c r="I156" i="1"/>
  <c r="Q173" i="1"/>
  <c r="Q172" i="1"/>
  <c r="H172" i="1"/>
  <c r="Z171" i="1"/>
  <c r="R171" i="1"/>
  <c r="J171" i="1"/>
  <c r="T170" i="1"/>
  <c r="L170" i="1"/>
  <c r="V169" i="1"/>
  <c r="N169" i="1"/>
  <c r="F169" i="1"/>
  <c r="X168" i="1"/>
  <c r="P168" i="1"/>
  <c r="H168" i="1"/>
  <c r="Z167" i="1"/>
  <c r="R167" i="1"/>
  <c r="J167" i="1"/>
  <c r="T166" i="1"/>
  <c r="L166" i="1"/>
  <c r="V165" i="1"/>
  <c r="N165" i="1"/>
  <c r="F165" i="1"/>
  <c r="X164" i="1"/>
  <c r="P164" i="1"/>
  <c r="H164" i="1"/>
  <c r="Z163" i="1"/>
  <c r="R163" i="1"/>
  <c r="J163" i="1"/>
  <c r="T162" i="1"/>
  <c r="L162" i="1"/>
  <c r="V161" i="1"/>
  <c r="N161" i="1"/>
  <c r="F161" i="1"/>
  <c r="X160" i="1"/>
  <c r="P160" i="1"/>
  <c r="H160" i="1"/>
  <c r="Z159" i="1"/>
  <c r="R159" i="1"/>
  <c r="J159" i="1"/>
  <c r="T158" i="1"/>
  <c r="L158" i="1"/>
  <c r="N173" i="1"/>
  <c r="P172" i="1"/>
  <c r="G172" i="1"/>
  <c r="Y171" i="1"/>
  <c r="Q171" i="1"/>
  <c r="I171" i="1"/>
  <c r="S170" i="1"/>
  <c r="K170" i="1"/>
  <c r="U169" i="1"/>
  <c r="M169" i="1"/>
  <c r="E169" i="1"/>
  <c r="W168" i="1"/>
  <c r="O168" i="1"/>
  <c r="G168" i="1"/>
  <c r="Y167" i="1"/>
  <c r="Q167" i="1"/>
  <c r="I167" i="1"/>
  <c r="S166" i="1"/>
  <c r="K166" i="1"/>
  <c r="U165" i="1"/>
  <c r="M165" i="1"/>
  <c r="E165" i="1"/>
  <c r="W164" i="1"/>
  <c r="O164" i="1"/>
  <c r="G164" i="1"/>
  <c r="Y163" i="1"/>
  <c r="Q163" i="1"/>
  <c r="I163" i="1"/>
  <c r="S162" i="1"/>
  <c r="K162" i="1"/>
  <c r="U161" i="1"/>
  <c r="M161" i="1"/>
  <c r="E161" i="1"/>
  <c r="W160" i="1"/>
  <c r="O160" i="1"/>
  <c r="G160" i="1"/>
  <c r="Y159" i="1"/>
  <c r="Q159" i="1"/>
  <c r="I159" i="1"/>
  <c r="S158" i="1"/>
  <c r="K158" i="1"/>
  <c r="U157" i="1"/>
  <c r="M157" i="1"/>
  <c r="E157" i="1"/>
  <c r="W156" i="1"/>
  <c r="O156" i="1"/>
  <c r="G156" i="1"/>
  <c r="Y155" i="1"/>
  <c r="Q155" i="1"/>
  <c r="I155" i="1"/>
  <c r="W174" i="1"/>
  <c r="M173" i="1"/>
  <c r="O172" i="1"/>
  <c r="F172" i="1"/>
  <c r="X171" i="1"/>
  <c r="P171" i="1"/>
  <c r="H171" i="1"/>
  <c r="Z170" i="1"/>
  <c r="R170" i="1"/>
  <c r="J170" i="1"/>
  <c r="T169" i="1"/>
  <c r="L169" i="1"/>
  <c r="V168" i="1"/>
  <c r="N168" i="1"/>
  <c r="F168" i="1"/>
  <c r="X167" i="1"/>
  <c r="P167" i="1"/>
  <c r="H167" i="1"/>
  <c r="Z166" i="1"/>
  <c r="R166" i="1"/>
  <c r="J166" i="1"/>
  <c r="T165" i="1"/>
  <c r="L165" i="1"/>
  <c r="V164" i="1"/>
  <c r="N164" i="1"/>
  <c r="F164" i="1"/>
  <c r="X163" i="1"/>
  <c r="P163" i="1"/>
  <c r="H163" i="1"/>
  <c r="Z162" i="1"/>
  <c r="R162" i="1"/>
  <c r="J162" i="1"/>
  <c r="T161" i="1"/>
  <c r="L161" i="1"/>
  <c r="V160" i="1"/>
  <c r="N160" i="1"/>
  <c r="F160" i="1"/>
  <c r="X159" i="1"/>
  <c r="P159" i="1"/>
  <c r="H159" i="1"/>
  <c r="Z158" i="1"/>
  <c r="R158" i="1"/>
  <c r="J158" i="1"/>
  <c r="T157" i="1"/>
  <c r="L157" i="1"/>
  <c r="V156" i="1"/>
  <c r="T174" i="1"/>
  <c r="Z173" i="1"/>
  <c r="K173" i="1"/>
  <c r="X172" i="1"/>
  <c r="N172" i="1"/>
  <c r="E172" i="1"/>
  <c r="W171" i="1"/>
  <c r="O171" i="1"/>
  <c r="G171" i="1"/>
  <c r="Y170" i="1"/>
  <c r="Q170" i="1"/>
  <c r="I170" i="1"/>
  <c r="S169" i="1"/>
  <c r="K169" i="1"/>
  <c r="U168" i="1"/>
  <c r="M168" i="1"/>
  <c r="E168" i="1"/>
  <c r="W167" i="1"/>
  <c r="O167" i="1"/>
  <c r="G167" i="1"/>
  <c r="Y166" i="1"/>
  <c r="Q166" i="1"/>
  <c r="I166" i="1"/>
  <c r="S165" i="1"/>
  <c r="K165" i="1"/>
  <c r="U164" i="1"/>
  <c r="M164" i="1"/>
  <c r="E164" i="1"/>
  <c r="W163" i="1"/>
  <c r="O163" i="1"/>
  <c r="G163" i="1"/>
  <c r="Y162" i="1"/>
  <c r="Q162" i="1"/>
  <c r="I162" i="1"/>
  <c r="S161" i="1"/>
  <c r="K161" i="1"/>
  <c r="U160" i="1"/>
  <c r="M160" i="1"/>
  <c r="E160" i="1"/>
  <c r="W159" i="1"/>
  <c r="O159" i="1"/>
  <c r="G159" i="1"/>
  <c r="Y158" i="1"/>
  <c r="Q158" i="1"/>
  <c r="I158" i="1"/>
  <c r="S157" i="1"/>
  <c r="K157" i="1"/>
  <c r="U156" i="1"/>
  <c r="M156" i="1"/>
  <c r="E156" i="1"/>
  <c r="W155" i="1"/>
  <c r="X170" i="1"/>
  <c r="J169" i="1"/>
  <c r="X166" i="1"/>
  <c r="R165" i="1"/>
  <c r="N159" i="1"/>
  <c r="P158" i="1"/>
  <c r="Z157" i="1"/>
  <c r="F157" i="1"/>
  <c r="P156" i="1"/>
  <c r="P155" i="1"/>
  <c r="G155" i="1"/>
  <c r="O174" i="1"/>
  <c r="V171" i="1"/>
  <c r="P170" i="1"/>
  <c r="V167" i="1"/>
  <c r="P166" i="1"/>
  <c r="J165" i="1"/>
  <c r="T160" i="1"/>
  <c r="F159" i="1"/>
  <c r="O158" i="1"/>
  <c r="Y157" i="1"/>
  <c r="N156" i="1"/>
  <c r="O155" i="1"/>
  <c r="F155" i="1"/>
  <c r="N171" i="1"/>
  <c r="H170" i="1"/>
  <c r="N167" i="1"/>
  <c r="H166" i="1"/>
  <c r="Z161" i="1"/>
  <c r="L160" i="1"/>
  <c r="H158" i="1"/>
  <c r="V157" i="1"/>
  <c r="L156" i="1"/>
  <c r="Z155" i="1"/>
  <c r="N155" i="1"/>
  <c r="E155" i="1"/>
  <c r="W172" i="1"/>
  <c r="F171" i="1"/>
  <c r="T168" i="1"/>
  <c r="F167" i="1"/>
  <c r="X162" i="1"/>
  <c r="R161" i="1"/>
  <c r="G158" i="1"/>
  <c r="R157" i="1"/>
  <c r="K156" i="1"/>
  <c r="X155" i="1"/>
  <c r="M155" i="1"/>
  <c r="M172" i="1"/>
  <c r="L168" i="1"/>
  <c r="V163" i="1"/>
  <c r="P162" i="1"/>
  <c r="J161" i="1"/>
  <c r="Q157" i="1"/>
  <c r="H156" i="1"/>
  <c r="V155" i="1"/>
  <c r="L155" i="1"/>
  <c r="N163" i="1"/>
  <c r="H162" i="1"/>
  <c r="N157" i="1"/>
  <c r="X156" i="1"/>
  <c r="F156" i="1"/>
  <c r="U155" i="1"/>
  <c r="K155" i="1"/>
  <c r="Y173" i="1"/>
  <c r="Z169" i="1"/>
  <c r="T164" i="1"/>
  <c r="F163" i="1"/>
  <c r="X158" i="1"/>
  <c r="J157" i="1"/>
  <c r="T156" i="1"/>
  <c r="S155" i="1"/>
  <c r="J155" i="1"/>
  <c r="L88" i="1"/>
  <c r="T88" i="1"/>
  <c r="E89" i="1"/>
  <c r="M89" i="1"/>
  <c r="U89" i="1"/>
  <c r="F90" i="1"/>
  <c r="N90" i="1"/>
  <c r="V90" i="1"/>
  <c r="G91" i="1"/>
  <c r="O91" i="1"/>
  <c r="W91" i="1"/>
  <c r="H92" i="1"/>
  <c r="P92" i="1"/>
  <c r="X92" i="1"/>
  <c r="I93" i="1"/>
  <c r="Q93" i="1"/>
  <c r="Y93" i="1"/>
  <c r="J94" i="1"/>
  <c r="R94" i="1"/>
  <c r="Z94" i="1"/>
  <c r="K95" i="1"/>
  <c r="S95" i="1"/>
  <c r="L96" i="1"/>
  <c r="T96" i="1"/>
  <c r="E97" i="1"/>
  <c r="M97" i="1"/>
  <c r="U97" i="1"/>
  <c r="F98" i="1"/>
  <c r="N98" i="1"/>
  <c r="V98" i="1"/>
  <c r="G99" i="1"/>
  <c r="O99" i="1"/>
  <c r="W99" i="1"/>
  <c r="H100" i="1"/>
  <c r="P100" i="1"/>
  <c r="X100" i="1"/>
  <c r="I101" i="1"/>
  <c r="Q101" i="1"/>
  <c r="Y101" i="1"/>
  <c r="J102" i="1"/>
  <c r="R102" i="1"/>
  <c r="Z102" i="1"/>
  <c r="K103" i="1"/>
  <c r="S103" i="1"/>
  <c r="L104" i="1"/>
  <c r="T104" i="1"/>
  <c r="E105" i="1"/>
  <c r="M105" i="1"/>
  <c r="U105" i="1"/>
  <c r="F106" i="1"/>
  <c r="N106" i="1"/>
  <c r="V106" i="1"/>
  <c r="G107" i="1"/>
  <c r="W135" i="1"/>
  <c r="J119" i="1"/>
  <c r="H122" i="1"/>
  <c r="F125" i="1"/>
  <c r="X135" i="1"/>
  <c r="Z89" i="1"/>
  <c r="T91" i="1"/>
  <c r="O94" i="1"/>
  <c r="Q96" i="1"/>
  <c r="M100" i="1"/>
  <c r="W102" i="1"/>
  <c r="P107" i="1"/>
  <c r="T89" i="1"/>
  <c r="W92" i="1"/>
  <c r="Y94" i="1"/>
  <c r="L97" i="1"/>
  <c r="Y102" i="1"/>
  <c r="E88" i="1"/>
  <c r="M88" i="1"/>
  <c r="U88" i="1"/>
  <c r="U117" i="1" s="1"/>
  <c r="U139" i="1" s="1"/>
  <c r="F89" i="1"/>
  <c r="N89" i="1"/>
  <c r="V89" i="1"/>
  <c r="G90" i="1"/>
  <c r="O90" i="1"/>
  <c r="W90" i="1"/>
  <c r="H91" i="1"/>
  <c r="P91" i="1"/>
  <c r="X91" i="1"/>
  <c r="I92" i="1"/>
  <c r="Q92" i="1"/>
  <c r="Y92" i="1"/>
  <c r="J93" i="1"/>
  <c r="R93" i="1"/>
  <c r="Z93" i="1"/>
  <c r="K94" i="1"/>
  <c r="S94" i="1"/>
  <c r="L95" i="1"/>
  <c r="T95" i="1"/>
  <c r="E96" i="1"/>
  <c r="M96" i="1"/>
  <c r="U96" i="1"/>
  <c r="F97" i="1"/>
  <c r="N97" i="1"/>
  <c r="V97" i="1"/>
  <c r="G98" i="1"/>
  <c r="O98" i="1"/>
  <c r="W98" i="1"/>
  <c r="H99" i="1"/>
  <c r="P99" i="1"/>
  <c r="X99" i="1"/>
  <c r="I100" i="1"/>
  <c r="Q100" i="1"/>
  <c r="Y100" i="1"/>
  <c r="J101" i="1"/>
  <c r="R101" i="1"/>
  <c r="Z101" i="1"/>
  <c r="K102" i="1"/>
  <c r="S102" i="1"/>
  <c r="L103" i="1"/>
  <c r="T103" i="1"/>
  <c r="E104" i="1"/>
  <c r="M104" i="1"/>
  <c r="U104" i="1"/>
  <c r="F105" i="1"/>
  <c r="N105" i="1"/>
  <c r="V105" i="1"/>
  <c r="G106" i="1"/>
  <c r="O106" i="1"/>
  <c r="W106" i="1"/>
  <c r="H107" i="1"/>
  <c r="U131" i="1"/>
  <c r="R119" i="1"/>
  <c r="P122" i="1"/>
  <c r="N125" i="1"/>
  <c r="J134" i="1"/>
  <c r="V159" i="1"/>
  <c r="J173" i="1"/>
  <c r="R89" i="1"/>
  <c r="F93" i="1"/>
  <c r="P95" i="1"/>
  <c r="K98" i="1"/>
  <c r="T99" i="1"/>
  <c r="O102" i="1"/>
  <c r="J105" i="1"/>
  <c r="U90" i="1"/>
  <c r="V91" i="1"/>
  <c r="X93" i="1"/>
  <c r="K96" i="1"/>
  <c r="T97" i="1"/>
  <c r="F99" i="1"/>
  <c r="Q102" i="1"/>
  <c r="F88" i="1"/>
  <c r="N88" i="1"/>
  <c r="V88" i="1"/>
  <c r="G89" i="1"/>
  <c r="O89" i="1"/>
  <c r="W89" i="1"/>
  <c r="H90" i="1"/>
  <c r="P90" i="1"/>
  <c r="X90" i="1"/>
  <c r="I91" i="1"/>
  <c r="Q91" i="1"/>
  <c r="Y91" i="1"/>
  <c r="J92" i="1"/>
  <c r="R92" i="1"/>
  <c r="Z92" i="1"/>
  <c r="K93" i="1"/>
  <c r="S93" i="1"/>
  <c r="L94" i="1"/>
  <c r="T94" i="1"/>
  <c r="E95" i="1"/>
  <c r="M95" i="1"/>
  <c r="U95" i="1"/>
  <c r="F96" i="1"/>
  <c r="N96" i="1"/>
  <c r="V96" i="1"/>
  <c r="G97" i="1"/>
  <c r="O97" i="1"/>
  <c r="W97" i="1"/>
  <c r="H98" i="1"/>
  <c r="P98" i="1"/>
  <c r="X98" i="1"/>
  <c r="I99" i="1"/>
  <c r="Q99" i="1"/>
  <c r="Y99" i="1"/>
  <c r="J100" i="1"/>
  <c r="R100" i="1"/>
  <c r="Z100" i="1"/>
  <c r="K101" i="1"/>
  <c r="S101" i="1"/>
  <c r="L102" i="1"/>
  <c r="T102" i="1"/>
  <c r="E103" i="1"/>
  <c r="M103" i="1"/>
  <c r="U103" i="1"/>
  <c r="F104" i="1"/>
  <c r="N104" i="1"/>
  <c r="V104" i="1"/>
  <c r="G105" i="1"/>
  <c r="O105" i="1"/>
  <c r="W105" i="1"/>
  <c r="H106" i="1"/>
  <c r="P106" i="1"/>
  <c r="X106" i="1"/>
  <c r="I107" i="1"/>
  <c r="Z119" i="1"/>
  <c r="X122" i="1"/>
  <c r="V125" i="1"/>
  <c r="R134" i="1"/>
  <c r="S156" i="1"/>
  <c r="R169" i="1"/>
  <c r="Y88" i="1"/>
  <c r="M92" i="1"/>
  <c r="W94" i="1"/>
  <c r="R97" i="1"/>
  <c r="N101" i="1"/>
  <c r="I104" i="1"/>
  <c r="S88" i="1"/>
  <c r="L89" i="1"/>
  <c r="F91" i="1"/>
  <c r="F117" i="1" s="1"/>
  <c r="F139" i="1" s="1"/>
  <c r="H93" i="1"/>
  <c r="J95" i="1"/>
  <c r="U98" i="1"/>
  <c r="I102" i="1"/>
  <c r="G88" i="1"/>
  <c r="O88" i="1"/>
  <c r="W88" i="1"/>
  <c r="H89" i="1"/>
  <c r="P89" i="1"/>
  <c r="X89" i="1"/>
  <c r="I90" i="1"/>
  <c r="Q90" i="1"/>
  <c r="Y90" i="1"/>
  <c r="J91" i="1"/>
  <c r="R91" i="1"/>
  <c r="Z91" i="1"/>
  <c r="K92" i="1"/>
  <c r="S92" i="1"/>
  <c r="L93" i="1"/>
  <c r="T93" i="1"/>
  <c r="E94" i="1"/>
  <c r="M94" i="1"/>
  <c r="U94" i="1"/>
  <c r="F95" i="1"/>
  <c r="N95" i="1"/>
  <c r="V95" i="1"/>
  <c r="G96" i="1"/>
  <c r="O96" i="1"/>
  <c r="W96" i="1"/>
  <c r="H97" i="1"/>
  <c r="P97" i="1"/>
  <c r="X97" i="1"/>
  <c r="I98" i="1"/>
  <c r="Q98" i="1"/>
  <c r="Y98" i="1"/>
  <c r="J99" i="1"/>
  <c r="R99" i="1"/>
  <c r="Z99" i="1"/>
  <c r="K100" i="1"/>
  <c r="S100" i="1"/>
  <c r="L101" i="1"/>
  <c r="T101" i="1"/>
  <c r="E102" i="1"/>
  <c r="M102" i="1"/>
  <c r="U102" i="1"/>
  <c r="F103" i="1"/>
  <c r="N103" i="1"/>
  <c r="V103" i="1"/>
  <c r="G104" i="1"/>
  <c r="O104" i="1"/>
  <c r="W104" i="1"/>
  <c r="H105" i="1"/>
  <c r="P105" i="1"/>
  <c r="X105" i="1"/>
  <c r="I106" i="1"/>
  <c r="Q106" i="1"/>
  <c r="Y106" i="1"/>
  <c r="J107" i="1"/>
  <c r="L120" i="1"/>
  <c r="J123" i="1"/>
  <c r="H126" i="1"/>
  <c r="F131" i="1"/>
  <c r="Z134" i="1"/>
  <c r="Z165" i="1"/>
  <c r="J89" i="1"/>
  <c r="U92" i="1"/>
  <c r="X95" i="1"/>
  <c r="Z97" i="1"/>
  <c r="L99" i="1"/>
  <c r="V101" i="1"/>
  <c r="M90" i="1"/>
  <c r="N91" i="1"/>
  <c r="N117" i="1" s="1"/>
  <c r="N139" i="1" s="1"/>
  <c r="P93" i="1"/>
  <c r="R95" i="1"/>
  <c r="M98" i="1"/>
  <c r="N99" i="1"/>
  <c r="H88" i="1"/>
  <c r="P88" i="1"/>
  <c r="I89" i="1"/>
  <c r="Q89" i="1"/>
  <c r="J90" i="1"/>
  <c r="R90" i="1"/>
  <c r="K91" i="1"/>
  <c r="L92" i="1"/>
  <c r="E93" i="1"/>
  <c r="M93" i="1"/>
  <c r="F94" i="1"/>
  <c r="N94" i="1"/>
  <c r="G95" i="1"/>
  <c r="O95" i="1"/>
  <c r="H96" i="1"/>
  <c r="P96" i="1"/>
  <c r="I97" i="1"/>
  <c r="Q97" i="1"/>
  <c r="J98" i="1"/>
  <c r="R98" i="1"/>
  <c r="K99" i="1"/>
  <c r="L100" i="1"/>
  <c r="E101" i="1"/>
  <c r="M101" i="1"/>
  <c r="F102" i="1"/>
  <c r="N102" i="1"/>
  <c r="G103" i="1"/>
  <c r="O103" i="1"/>
  <c r="H104" i="1"/>
  <c r="P104" i="1"/>
  <c r="I105" i="1"/>
  <c r="Q105" i="1"/>
  <c r="J106" i="1"/>
  <c r="R106" i="1"/>
  <c r="K107" i="1"/>
  <c r="T120" i="1"/>
  <c r="R123" i="1"/>
  <c r="N131" i="1"/>
  <c r="H155" i="1"/>
  <c r="W158" i="1"/>
  <c r="L107" i="1"/>
  <c r="T107" i="1"/>
  <c r="G115" i="1"/>
  <c r="O115" i="1"/>
  <c r="W115" i="1"/>
  <c r="K119" i="1"/>
  <c r="S119" i="1"/>
  <c r="E120" i="1"/>
  <c r="M120" i="1"/>
  <c r="U120" i="1"/>
  <c r="G121" i="1"/>
  <c r="O121" i="1"/>
  <c r="W121" i="1"/>
  <c r="I122" i="1"/>
  <c r="Q122" i="1"/>
  <c r="Y122" i="1"/>
  <c r="K123" i="1"/>
  <c r="S123" i="1"/>
  <c r="E124" i="1"/>
  <c r="M124" i="1"/>
  <c r="U124" i="1"/>
  <c r="G125" i="1"/>
  <c r="O125" i="1"/>
  <c r="W125" i="1"/>
  <c r="I126" i="1"/>
  <c r="Q126" i="1"/>
  <c r="Y126" i="1"/>
  <c r="I133" i="1"/>
  <c r="I135" i="1" s="1"/>
  <c r="Q133" i="1"/>
  <c r="Q135" i="1" s="1"/>
  <c r="Y133" i="1"/>
  <c r="Y135" i="1" s="1"/>
  <c r="M107" i="1"/>
  <c r="U107" i="1"/>
  <c r="H115" i="1"/>
  <c r="P115" i="1"/>
  <c r="X115" i="1"/>
  <c r="L119" i="1"/>
  <c r="T119" i="1"/>
  <c r="F120" i="1"/>
  <c r="N120" i="1"/>
  <c r="V120" i="1"/>
  <c r="H121" i="1"/>
  <c r="P121" i="1"/>
  <c r="X121" i="1"/>
  <c r="J122" i="1"/>
  <c r="R122" i="1"/>
  <c r="Z122" i="1"/>
  <c r="L123" i="1"/>
  <c r="T123" i="1"/>
  <c r="F124" i="1"/>
  <c r="N124" i="1"/>
  <c r="V124" i="1"/>
  <c r="H125" i="1"/>
  <c r="P125" i="1"/>
  <c r="X125" i="1"/>
  <c r="J126" i="1"/>
  <c r="R126" i="1"/>
  <c r="Z126" i="1"/>
  <c r="J133" i="1"/>
  <c r="J135" i="1" s="1"/>
  <c r="R133" i="1"/>
  <c r="R135" i="1" s="1"/>
  <c r="Z133" i="1"/>
  <c r="Z135" i="1" s="1"/>
  <c r="Y90" i="2"/>
  <c r="Q90" i="2"/>
  <c r="I90" i="2"/>
  <c r="X90" i="2"/>
  <c r="P90" i="2"/>
  <c r="H90" i="2"/>
  <c r="W90" i="2"/>
  <c r="O90" i="2"/>
  <c r="G90" i="2"/>
  <c r="V90" i="2"/>
  <c r="N90" i="2"/>
  <c r="F90" i="2"/>
  <c r="T90" i="2"/>
  <c r="L90" i="2"/>
  <c r="S90" i="2"/>
  <c r="K90" i="2"/>
  <c r="Z90" i="2"/>
  <c r="U90" i="2"/>
  <c r="R90" i="2"/>
  <c r="M90" i="2"/>
  <c r="J90" i="2"/>
  <c r="N107" i="1"/>
  <c r="V107" i="1"/>
  <c r="I115" i="1"/>
  <c r="Q115" i="1"/>
  <c r="Y115" i="1"/>
  <c r="E119" i="1"/>
  <c r="M119" i="1"/>
  <c r="U119" i="1"/>
  <c r="U127" i="1" s="1"/>
  <c r="U140" i="1" s="1"/>
  <c r="G120" i="1"/>
  <c r="O120" i="1"/>
  <c r="W120" i="1"/>
  <c r="I121" i="1"/>
  <c r="Q121" i="1"/>
  <c r="Y121" i="1"/>
  <c r="K122" i="1"/>
  <c r="S122" i="1"/>
  <c r="E123" i="1"/>
  <c r="M123" i="1"/>
  <c r="U123" i="1"/>
  <c r="G124" i="1"/>
  <c r="O124" i="1"/>
  <c r="W124" i="1"/>
  <c r="I125" i="1"/>
  <c r="Q125" i="1"/>
  <c r="Y125" i="1"/>
  <c r="K126" i="1"/>
  <c r="S126" i="1"/>
  <c r="K133" i="1"/>
  <c r="K135" i="1" s="1"/>
  <c r="S133" i="1"/>
  <c r="S135" i="1" s="1"/>
  <c r="O107" i="1"/>
  <c r="W107" i="1"/>
  <c r="J115" i="1"/>
  <c r="R115" i="1"/>
  <c r="Z115" i="1"/>
  <c r="F119" i="1"/>
  <c r="F127" i="1" s="1"/>
  <c r="F140" i="1" s="1"/>
  <c r="N119" i="1"/>
  <c r="N127" i="1" s="1"/>
  <c r="N140" i="1" s="1"/>
  <c r="V119" i="1"/>
  <c r="V127" i="1" s="1"/>
  <c r="H120" i="1"/>
  <c r="P120" i="1"/>
  <c r="X120" i="1"/>
  <c r="J121" i="1"/>
  <c r="R121" i="1"/>
  <c r="Z121" i="1"/>
  <c r="L122" i="1"/>
  <c r="T122" i="1"/>
  <c r="F123" i="1"/>
  <c r="N123" i="1"/>
  <c r="V123" i="1"/>
  <c r="H124" i="1"/>
  <c r="P124" i="1"/>
  <c r="X124" i="1"/>
  <c r="J125" i="1"/>
  <c r="R125" i="1"/>
  <c r="Z125" i="1"/>
  <c r="L126" i="1"/>
  <c r="T126" i="1"/>
  <c r="L133" i="1"/>
  <c r="L135" i="1" s="1"/>
  <c r="T133" i="1"/>
  <c r="T135" i="1" s="1"/>
  <c r="X107" i="1"/>
  <c r="K115" i="1"/>
  <c r="S115" i="1"/>
  <c r="G119" i="1"/>
  <c r="O119" i="1"/>
  <c r="W119" i="1"/>
  <c r="I120" i="1"/>
  <c r="Q120" i="1"/>
  <c r="Y120" i="1"/>
  <c r="K121" i="1"/>
  <c r="S121" i="1"/>
  <c r="E122" i="1"/>
  <c r="M122" i="1"/>
  <c r="U122" i="1"/>
  <c r="G123" i="1"/>
  <c r="O123" i="1"/>
  <c r="W123" i="1"/>
  <c r="I124" i="1"/>
  <c r="Q124" i="1"/>
  <c r="Y124" i="1"/>
  <c r="K125" i="1"/>
  <c r="S125" i="1"/>
  <c r="E126" i="1"/>
  <c r="M126" i="1"/>
  <c r="U126" i="1"/>
  <c r="E133" i="1"/>
  <c r="E135" i="1" s="1"/>
  <c r="M133" i="1"/>
  <c r="M135" i="1" s="1"/>
  <c r="U133" i="1"/>
  <c r="Q107" i="1"/>
  <c r="Y107" i="1"/>
  <c r="L115" i="1"/>
  <c r="T115" i="1"/>
  <c r="H119" i="1"/>
  <c r="P119" i="1"/>
  <c r="X119" i="1"/>
  <c r="J120" i="1"/>
  <c r="R120" i="1"/>
  <c r="Z120" i="1"/>
  <c r="L121" i="1"/>
  <c r="T121" i="1"/>
  <c r="F122" i="1"/>
  <c r="N122" i="1"/>
  <c r="V122" i="1"/>
  <c r="H123" i="1"/>
  <c r="P123" i="1"/>
  <c r="X123" i="1"/>
  <c r="J124" i="1"/>
  <c r="R124" i="1"/>
  <c r="Z124" i="1"/>
  <c r="L125" i="1"/>
  <c r="T125" i="1"/>
  <c r="F126" i="1"/>
  <c r="N126" i="1"/>
  <c r="V126" i="1"/>
  <c r="F133" i="1"/>
  <c r="F135" i="1" s="1"/>
  <c r="N133" i="1"/>
  <c r="N135" i="1" s="1"/>
  <c r="V133" i="1"/>
  <c r="V135" i="1" s="1"/>
  <c r="R107" i="1"/>
  <c r="E115" i="1"/>
  <c r="M115" i="1"/>
  <c r="I119" i="1"/>
  <c r="Q119" i="1"/>
  <c r="Y119" i="1"/>
  <c r="K120" i="1"/>
  <c r="S120" i="1"/>
  <c r="E121" i="1"/>
  <c r="M121" i="1"/>
  <c r="U121" i="1"/>
  <c r="G122" i="1"/>
  <c r="O122" i="1"/>
  <c r="W122" i="1"/>
  <c r="I123" i="1"/>
  <c r="Q123" i="1"/>
  <c r="Y123" i="1"/>
  <c r="K124" i="1"/>
  <c r="S124" i="1"/>
  <c r="E125" i="1"/>
  <c r="M125" i="1"/>
  <c r="U125" i="1"/>
  <c r="G126" i="1"/>
  <c r="O126" i="1"/>
  <c r="W126" i="1"/>
  <c r="G133" i="1"/>
  <c r="G135" i="1" s="1"/>
  <c r="O133" i="1"/>
  <c r="O135" i="1" s="1"/>
  <c r="C169" i="1"/>
  <c r="Y88" i="2"/>
  <c r="O91" i="2"/>
  <c r="V92" i="2"/>
  <c r="Y94" i="2"/>
  <c r="Q94" i="2"/>
  <c r="I94" i="2"/>
  <c r="X94" i="2"/>
  <c r="P94" i="2"/>
  <c r="H94" i="2"/>
  <c r="W94" i="2"/>
  <c r="O94" i="2"/>
  <c r="G94" i="2"/>
  <c r="V94" i="2"/>
  <c r="N94" i="2"/>
  <c r="F94" i="2"/>
  <c r="T94" i="2"/>
  <c r="L94" i="2"/>
  <c r="S94" i="2"/>
  <c r="K94" i="2"/>
  <c r="L95" i="2"/>
  <c r="Q96" i="2"/>
  <c r="X97" i="2"/>
  <c r="G99" i="2"/>
  <c r="H101" i="2"/>
  <c r="Q104" i="2"/>
  <c r="P107" i="2"/>
  <c r="S119" i="2"/>
  <c r="U125" i="2"/>
  <c r="L135" i="2"/>
  <c r="T155" i="2"/>
  <c r="V89" i="2"/>
  <c r="T91" i="2"/>
  <c r="Y92" i="2"/>
  <c r="J94" i="2"/>
  <c r="O95" i="2"/>
  <c r="V96" i="2"/>
  <c r="Y98" i="2"/>
  <c r="Q98" i="2"/>
  <c r="I98" i="2"/>
  <c r="X98" i="2"/>
  <c r="P98" i="2"/>
  <c r="H98" i="2"/>
  <c r="W98" i="2"/>
  <c r="O98" i="2"/>
  <c r="G98" i="2"/>
  <c r="V98" i="2"/>
  <c r="N98" i="2"/>
  <c r="F98" i="2"/>
  <c r="T98" i="2"/>
  <c r="L98" i="2"/>
  <c r="S98" i="2"/>
  <c r="K98" i="2"/>
  <c r="L99" i="2"/>
  <c r="Q101" i="2"/>
  <c r="M104" i="2"/>
  <c r="J107" i="2"/>
  <c r="N120" i="2"/>
  <c r="P126" i="2"/>
  <c r="V159" i="2"/>
  <c r="V167" i="2"/>
  <c r="J169" i="2"/>
  <c r="J164" i="2"/>
  <c r="U88" i="2"/>
  <c r="H89" i="2"/>
  <c r="W91" i="2"/>
  <c r="V93" i="2"/>
  <c r="M94" i="2"/>
  <c r="T95" i="2"/>
  <c r="Y96" i="2"/>
  <c r="J98" i="2"/>
  <c r="T99" i="2"/>
  <c r="P102" i="2"/>
  <c r="Z104" i="2"/>
  <c r="I121" i="2"/>
  <c r="O99" i="2"/>
  <c r="F88" i="2"/>
  <c r="K89" i="2"/>
  <c r="U92" i="2"/>
  <c r="H93" i="2"/>
  <c r="R94" i="2"/>
  <c r="W95" i="2"/>
  <c r="V97" i="2"/>
  <c r="M98" i="2"/>
  <c r="U100" i="2"/>
  <c r="F102" i="2"/>
  <c r="Y121" i="2"/>
  <c r="N126" i="2"/>
  <c r="I88" i="2"/>
  <c r="P89" i="2"/>
  <c r="F92" i="2"/>
  <c r="K93" i="2"/>
  <c r="U94" i="2"/>
  <c r="U96" i="2"/>
  <c r="H97" i="2"/>
  <c r="R98" i="2"/>
  <c r="F100" i="2"/>
  <c r="S102" i="2"/>
  <c r="O105" i="2"/>
  <c r="M131" i="2"/>
  <c r="T122" i="2"/>
  <c r="N88" i="2"/>
  <c r="S89" i="2"/>
  <c r="V91" i="2"/>
  <c r="I92" i="2"/>
  <c r="P93" i="2"/>
  <c r="Z94" i="2"/>
  <c r="F96" i="2"/>
  <c r="K97" i="2"/>
  <c r="U98" i="2"/>
  <c r="N100" i="2"/>
  <c r="P103" i="2"/>
  <c r="P106" i="2"/>
  <c r="U131" i="2"/>
  <c r="O123" i="2"/>
  <c r="Q88" i="2"/>
  <c r="X89" i="2"/>
  <c r="G91" i="2"/>
  <c r="N92" i="2"/>
  <c r="S93" i="2"/>
  <c r="U95" i="2"/>
  <c r="I96" i="2"/>
  <c r="P97" i="2"/>
  <c r="Z98" i="2"/>
  <c r="V100" i="2"/>
  <c r="J103" i="2"/>
  <c r="F106" i="2"/>
  <c r="G88" i="2"/>
  <c r="O88" i="2"/>
  <c r="W88" i="2"/>
  <c r="I89" i="2"/>
  <c r="Q89" i="2"/>
  <c r="Y89" i="2"/>
  <c r="M91" i="2"/>
  <c r="U91" i="2"/>
  <c r="U117" i="2" s="1"/>
  <c r="U139" i="2" s="1"/>
  <c r="G92" i="2"/>
  <c r="O92" i="2"/>
  <c r="W92" i="2"/>
  <c r="I93" i="2"/>
  <c r="Q93" i="2"/>
  <c r="Y93" i="2"/>
  <c r="M95" i="2"/>
  <c r="G96" i="2"/>
  <c r="O96" i="2"/>
  <c r="W96" i="2"/>
  <c r="I97" i="2"/>
  <c r="Q97" i="2"/>
  <c r="Y97" i="2"/>
  <c r="M99" i="2"/>
  <c r="G100" i="2"/>
  <c r="O100" i="2"/>
  <c r="W100" i="2"/>
  <c r="I101" i="2"/>
  <c r="R101" i="2"/>
  <c r="H102" i="2"/>
  <c r="U102" i="2"/>
  <c r="K103" i="2"/>
  <c r="X103" i="2"/>
  <c r="O104" i="2"/>
  <c r="Z105" i="2"/>
  <c r="Q105" i="2"/>
  <c r="H106" i="2"/>
  <c r="U106" i="2"/>
  <c r="K107" i="2"/>
  <c r="X107" i="2"/>
  <c r="I113" i="2"/>
  <c r="Q113" i="2"/>
  <c r="Y113" i="2"/>
  <c r="S113" i="2"/>
  <c r="N115" i="2"/>
  <c r="T119" i="2"/>
  <c r="O120" i="2"/>
  <c r="J121" i="2"/>
  <c r="Z121" i="2"/>
  <c r="U122" i="2"/>
  <c r="P123" i="2"/>
  <c r="K124" i="2"/>
  <c r="F125" i="2"/>
  <c r="V125" i="2"/>
  <c r="Q126" i="2"/>
  <c r="L163" i="2"/>
  <c r="N166" i="2"/>
  <c r="H88" i="2"/>
  <c r="P88" i="2"/>
  <c r="X88" i="2"/>
  <c r="J89" i="2"/>
  <c r="R89" i="2"/>
  <c r="Z89" i="2"/>
  <c r="F91" i="2"/>
  <c r="N91" i="2"/>
  <c r="H92" i="2"/>
  <c r="P92" i="2"/>
  <c r="X92" i="2"/>
  <c r="J93" i="2"/>
  <c r="R93" i="2"/>
  <c r="Z93" i="2"/>
  <c r="F95" i="2"/>
  <c r="N95" i="2"/>
  <c r="V95" i="2"/>
  <c r="H96" i="2"/>
  <c r="P96" i="2"/>
  <c r="X96" i="2"/>
  <c r="J97" i="2"/>
  <c r="R97" i="2"/>
  <c r="Z97" i="2"/>
  <c r="F99" i="2"/>
  <c r="N99" i="2"/>
  <c r="V99" i="2"/>
  <c r="H100" i="2"/>
  <c r="P100" i="2"/>
  <c r="X100" i="2"/>
  <c r="J101" i="2"/>
  <c r="S101" i="2"/>
  <c r="I102" i="2"/>
  <c r="V102" i="2"/>
  <c r="M103" i="2"/>
  <c r="Z103" i="2"/>
  <c r="F105" i="2"/>
  <c r="S105" i="2"/>
  <c r="I106" i="2"/>
  <c r="V106" i="2"/>
  <c r="M107" i="2"/>
  <c r="Z107" i="2"/>
  <c r="P115" i="2"/>
  <c r="F119" i="2"/>
  <c r="V119" i="2"/>
  <c r="Q120" i="2"/>
  <c r="L121" i="2"/>
  <c r="G122" i="2"/>
  <c r="W122" i="2"/>
  <c r="R123" i="2"/>
  <c r="M124" i="2"/>
  <c r="H125" i="2"/>
  <c r="X125" i="2"/>
  <c r="S126" i="2"/>
  <c r="O135" i="2"/>
  <c r="F162" i="2"/>
  <c r="P166" i="2"/>
  <c r="W99" i="2"/>
  <c r="I100" i="2"/>
  <c r="Q100" i="2"/>
  <c r="Y100" i="2"/>
  <c r="K101" i="2"/>
  <c r="T101" i="2"/>
  <c r="K102" i="2"/>
  <c r="X102" i="2"/>
  <c r="O103" i="2"/>
  <c r="X104" i="2"/>
  <c r="P104" i="2"/>
  <c r="H104" i="2"/>
  <c r="V104" i="2"/>
  <c r="N104" i="2"/>
  <c r="F104" i="2"/>
  <c r="S104" i="2"/>
  <c r="K104" i="2"/>
  <c r="R104" i="2"/>
  <c r="G105" i="2"/>
  <c r="T105" i="2"/>
  <c r="K106" i="2"/>
  <c r="X106" i="2"/>
  <c r="O107" i="2"/>
  <c r="I119" i="2"/>
  <c r="Y119" i="2"/>
  <c r="T120" i="2"/>
  <c r="O121" i="2"/>
  <c r="J122" i="2"/>
  <c r="Z122" i="2"/>
  <c r="U123" i="2"/>
  <c r="P124" i="2"/>
  <c r="K125" i="2"/>
  <c r="F126" i="2"/>
  <c r="V126" i="2"/>
  <c r="H158" i="2"/>
  <c r="P161" i="2"/>
  <c r="H162" i="2"/>
  <c r="X165" i="2"/>
  <c r="X166" i="2"/>
  <c r="H170" i="2"/>
  <c r="J88" i="2"/>
  <c r="R88" i="2"/>
  <c r="Z88" i="2"/>
  <c r="L89" i="2"/>
  <c r="T89" i="2"/>
  <c r="H91" i="2"/>
  <c r="P91" i="2"/>
  <c r="X91" i="2"/>
  <c r="J92" i="2"/>
  <c r="R92" i="2"/>
  <c r="Z92" i="2"/>
  <c r="L93" i="2"/>
  <c r="T93" i="2"/>
  <c r="H95" i="2"/>
  <c r="P95" i="2"/>
  <c r="X95" i="2"/>
  <c r="J96" i="2"/>
  <c r="R96" i="2"/>
  <c r="Z96" i="2"/>
  <c r="L97" i="2"/>
  <c r="T97" i="2"/>
  <c r="H99" i="2"/>
  <c r="P99" i="2"/>
  <c r="X99" i="2"/>
  <c r="J100" i="2"/>
  <c r="R100" i="2"/>
  <c r="Z100" i="2"/>
  <c r="L101" i="2"/>
  <c r="M102" i="2"/>
  <c r="Y102" i="2"/>
  <c r="G104" i="2"/>
  <c r="T104" i="2"/>
  <c r="I105" i="2"/>
  <c r="V105" i="2"/>
  <c r="M106" i="2"/>
  <c r="Y106" i="2"/>
  <c r="L113" i="2"/>
  <c r="T113" i="2"/>
  <c r="J113" i="2"/>
  <c r="Z113" i="2"/>
  <c r="K119" i="2"/>
  <c r="F120" i="2"/>
  <c r="V120" i="2"/>
  <c r="Q121" i="2"/>
  <c r="L122" i="2"/>
  <c r="G123" i="2"/>
  <c r="W123" i="2"/>
  <c r="R124" i="2"/>
  <c r="M125" i="2"/>
  <c r="H126" i="2"/>
  <c r="X126" i="2"/>
  <c r="H157" i="2"/>
  <c r="R161" i="2"/>
  <c r="P162" i="2"/>
  <c r="Z165" i="2"/>
  <c r="P170" i="2"/>
  <c r="K88" i="2"/>
  <c r="S88" i="2"/>
  <c r="M89" i="2"/>
  <c r="U89" i="2"/>
  <c r="I91" i="2"/>
  <c r="Q91" i="2"/>
  <c r="Y91" i="2"/>
  <c r="K92" i="2"/>
  <c r="S92" i="2"/>
  <c r="M93" i="2"/>
  <c r="U93" i="2"/>
  <c r="I95" i="2"/>
  <c r="Q95" i="2"/>
  <c r="Y95" i="2"/>
  <c r="K96" i="2"/>
  <c r="S96" i="2"/>
  <c r="M97" i="2"/>
  <c r="U97" i="2"/>
  <c r="I99" i="2"/>
  <c r="Q99" i="2"/>
  <c r="Y99" i="2"/>
  <c r="K100" i="2"/>
  <c r="S100" i="2"/>
  <c r="Z101" i="2"/>
  <c r="X101" i="2"/>
  <c r="P101" i="2"/>
  <c r="U101" i="2"/>
  <c r="M101" i="2"/>
  <c r="W101" i="2"/>
  <c r="N102" i="2"/>
  <c r="V103" i="2"/>
  <c r="N103" i="2"/>
  <c r="F103" i="2"/>
  <c r="T103" i="2"/>
  <c r="L103" i="2"/>
  <c r="Y103" i="2"/>
  <c r="Q103" i="2"/>
  <c r="I103" i="2"/>
  <c r="R103" i="2"/>
  <c r="I104" i="2"/>
  <c r="U104" i="2"/>
  <c r="K105" i="2"/>
  <c r="W105" i="2"/>
  <c r="N106" i="2"/>
  <c r="V107" i="2"/>
  <c r="N107" i="2"/>
  <c r="F107" i="2"/>
  <c r="T107" i="2"/>
  <c r="L107" i="2"/>
  <c r="Y107" i="2"/>
  <c r="Q107" i="2"/>
  <c r="I107" i="2"/>
  <c r="R107" i="2"/>
  <c r="T115" i="2"/>
  <c r="L115" i="2"/>
  <c r="Z115" i="2"/>
  <c r="R115" i="2"/>
  <c r="J115" i="2"/>
  <c r="Y115" i="2"/>
  <c r="Q115" i="2"/>
  <c r="I115" i="2"/>
  <c r="W115" i="2"/>
  <c r="O115" i="2"/>
  <c r="G115" i="2"/>
  <c r="K113" i="2"/>
  <c r="F115" i="2"/>
  <c r="V115" i="2"/>
  <c r="L119" i="2"/>
  <c r="G120" i="2"/>
  <c r="W120" i="2"/>
  <c r="R121" i="2"/>
  <c r="M122" i="2"/>
  <c r="H123" i="2"/>
  <c r="X123" i="2"/>
  <c r="S124" i="2"/>
  <c r="N125" i="2"/>
  <c r="I126" i="2"/>
  <c r="Y126" i="2"/>
  <c r="L156" i="2"/>
  <c r="J157" i="2"/>
  <c r="T160" i="2"/>
  <c r="Z161" i="2"/>
  <c r="L88" i="2"/>
  <c r="T88" i="2"/>
  <c r="F89" i="2"/>
  <c r="N89" i="2"/>
  <c r="J91" i="2"/>
  <c r="R91" i="2"/>
  <c r="Z91" i="2"/>
  <c r="L92" i="2"/>
  <c r="T92" i="2"/>
  <c r="F93" i="2"/>
  <c r="N93" i="2"/>
  <c r="J95" i="2"/>
  <c r="R95" i="2"/>
  <c r="Z95" i="2"/>
  <c r="L96" i="2"/>
  <c r="T96" i="2"/>
  <c r="F97" i="2"/>
  <c r="N97" i="2"/>
  <c r="J99" i="2"/>
  <c r="R99" i="2"/>
  <c r="Z99" i="2"/>
  <c r="L100" i="2"/>
  <c r="T100" i="2"/>
  <c r="F101" i="2"/>
  <c r="N101" i="2"/>
  <c r="Y101" i="2"/>
  <c r="G103" i="2"/>
  <c r="S103" i="2"/>
  <c r="J104" i="2"/>
  <c r="W104" i="2"/>
  <c r="L105" i="2"/>
  <c r="Y105" i="2"/>
  <c r="G107" i="2"/>
  <c r="S107" i="2"/>
  <c r="F113" i="2"/>
  <c r="N113" i="2"/>
  <c r="V113" i="2"/>
  <c r="H115" i="2"/>
  <c r="X115" i="2"/>
  <c r="N119" i="2"/>
  <c r="I120" i="2"/>
  <c r="Y120" i="2"/>
  <c r="T121" i="2"/>
  <c r="O122" i="2"/>
  <c r="J123" i="2"/>
  <c r="Z123" i="2"/>
  <c r="U124" i="2"/>
  <c r="P125" i="2"/>
  <c r="K126" i="2"/>
  <c r="G135" i="2"/>
  <c r="W135" i="2"/>
  <c r="F155" i="2"/>
  <c r="R156" i="2"/>
  <c r="R157" i="2"/>
  <c r="Z160" i="2"/>
  <c r="Z174" i="2"/>
  <c r="R174" i="2"/>
  <c r="J174" i="2"/>
  <c r="T173" i="2"/>
  <c r="L173" i="2"/>
  <c r="V172" i="2"/>
  <c r="N172" i="2"/>
  <c r="F172" i="2"/>
  <c r="X171" i="2"/>
  <c r="P171" i="2"/>
  <c r="H171" i="2"/>
  <c r="Z170" i="2"/>
  <c r="R170" i="2"/>
  <c r="J170" i="2"/>
  <c r="T169" i="2"/>
  <c r="L169" i="2"/>
  <c r="V168" i="2"/>
  <c r="N168" i="2"/>
  <c r="F168" i="2"/>
  <c r="X167" i="2"/>
  <c r="P167" i="2"/>
  <c r="H167" i="2"/>
  <c r="Z166" i="2"/>
  <c r="R166" i="2"/>
  <c r="J166" i="2"/>
  <c r="T165" i="2"/>
  <c r="L165" i="2"/>
  <c r="V164" i="2"/>
  <c r="N164" i="2"/>
  <c r="F164" i="2"/>
  <c r="X163" i="2"/>
  <c r="P163" i="2"/>
  <c r="H163" i="2"/>
  <c r="Z162" i="2"/>
  <c r="R162" i="2"/>
  <c r="J162" i="2"/>
  <c r="T161" i="2"/>
  <c r="L161" i="2"/>
  <c r="V160" i="2"/>
  <c r="N160" i="2"/>
  <c r="F160" i="2"/>
  <c r="X159" i="2"/>
  <c r="P159" i="2"/>
  <c r="H159" i="2"/>
  <c r="Z158" i="2"/>
  <c r="R158" i="2"/>
  <c r="J158" i="2"/>
  <c r="T157" i="2"/>
  <c r="L157" i="2"/>
  <c r="V156" i="2"/>
  <c r="N156" i="2"/>
  <c r="F156" i="2"/>
  <c r="X155" i="2"/>
  <c r="P155" i="2"/>
  <c r="H155" i="2"/>
  <c r="Y174" i="2"/>
  <c r="Q174" i="2"/>
  <c r="I174" i="2"/>
  <c r="S173" i="2"/>
  <c r="K173" i="2"/>
  <c r="U172" i="2"/>
  <c r="M172" i="2"/>
  <c r="E172" i="2"/>
  <c r="W171" i="2"/>
  <c r="O171" i="2"/>
  <c r="G171" i="2"/>
  <c r="Y170" i="2"/>
  <c r="Q170" i="2"/>
  <c r="I170" i="2"/>
  <c r="S169" i="2"/>
  <c r="K169" i="2"/>
  <c r="U168" i="2"/>
  <c r="M168" i="2"/>
  <c r="E168" i="2"/>
  <c r="W167" i="2"/>
  <c r="O167" i="2"/>
  <c r="G167" i="2"/>
  <c r="Y166" i="2"/>
  <c r="Q166" i="2"/>
  <c r="I166" i="2"/>
  <c r="S165" i="2"/>
  <c r="K165" i="2"/>
  <c r="U164" i="2"/>
  <c r="M164" i="2"/>
  <c r="E164" i="2"/>
  <c r="W163" i="2"/>
  <c r="O163" i="2"/>
  <c r="G163" i="2"/>
  <c r="Y162" i="2"/>
  <c r="Q162" i="2"/>
  <c r="I162" i="2"/>
  <c r="S161" i="2"/>
  <c r="K161" i="2"/>
  <c r="U160" i="2"/>
  <c r="M160" i="2"/>
  <c r="E160" i="2"/>
  <c r="W159" i="2"/>
  <c r="O159" i="2"/>
  <c r="G159" i="2"/>
  <c r="Y158" i="2"/>
  <c r="Q158" i="2"/>
  <c r="I158" i="2"/>
  <c r="S157" i="2"/>
  <c r="K157" i="2"/>
  <c r="U156" i="2"/>
  <c r="M156" i="2"/>
  <c r="E156" i="2"/>
  <c r="W155" i="2"/>
  <c r="O155" i="2"/>
  <c r="G155" i="2"/>
  <c r="X174" i="2"/>
  <c r="P174" i="2"/>
  <c r="H174" i="2"/>
  <c r="Z173" i="2"/>
  <c r="R173" i="2"/>
  <c r="J173" i="2"/>
  <c r="T172" i="2"/>
  <c r="L172" i="2"/>
  <c r="W174" i="2"/>
  <c r="O174" i="2"/>
  <c r="G174" i="2"/>
  <c r="Y173" i="2"/>
  <c r="Q173" i="2"/>
  <c r="I173" i="2"/>
  <c r="S172" i="2"/>
  <c r="K172" i="2"/>
  <c r="U171" i="2"/>
  <c r="M171" i="2"/>
  <c r="E171" i="2"/>
  <c r="W170" i="2"/>
  <c r="O170" i="2"/>
  <c r="G170" i="2"/>
  <c r="Y169" i="2"/>
  <c r="Q169" i="2"/>
  <c r="I169" i="2"/>
  <c r="S168" i="2"/>
  <c r="K168" i="2"/>
  <c r="U167" i="2"/>
  <c r="M167" i="2"/>
  <c r="E167" i="2"/>
  <c r="W166" i="2"/>
  <c r="O166" i="2"/>
  <c r="G166" i="2"/>
  <c r="Y165" i="2"/>
  <c r="Q165" i="2"/>
  <c r="I165" i="2"/>
  <c r="S164" i="2"/>
  <c r="K164" i="2"/>
  <c r="U163" i="2"/>
  <c r="M163" i="2"/>
  <c r="E163" i="2"/>
  <c r="W162" i="2"/>
  <c r="O162" i="2"/>
  <c r="G162" i="2"/>
  <c r="Y161" i="2"/>
  <c r="Q161" i="2"/>
  <c r="I161" i="2"/>
  <c r="S160" i="2"/>
  <c r="K160" i="2"/>
  <c r="U159" i="2"/>
  <c r="M159" i="2"/>
  <c r="E159" i="2"/>
  <c r="W158" i="2"/>
  <c r="O158" i="2"/>
  <c r="G158" i="2"/>
  <c r="Y157" i="2"/>
  <c r="Q157" i="2"/>
  <c r="I157" i="2"/>
  <c r="S156" i="2"/>
  <c r="K156" i="2"/>
  <c r="U155" i="2"/>
  <c r="M155" i="2"/>
  <c r="E155" i="2"/>
  <c r="V174" i="2"/>
  <c r="N174" i="2"/>
  <c r="F174" i="2"/>
  <c r="X173" i="2"/>
  <c r="P173" i="2"/>
  <c r="H173" i="2"/>
  <c r="Z172" i="2"/>
  <c r="R172" i="2"/>
  <c r="J172" i="2"/>
  <c r="T171" i="2"/>
  <c r="L171" i="2"/>
  <c r="V170" i="2"/>
  <c r="N170" i="2"/>
  <c r="F170" i="2"/>
  <c r="X169" i="2"/>
  <c r="P169" i="2"/>
  <c r="H169" i="2"/>
  <c r="Z168" i="2"/>
  <c r="R168" i="2"/>
  <c r="J168" i="2"/>
  <c r="T167" i="2"/>
  <c r="L167" i="2"/>
  <c r="U174" i="2"/>
  <c r="M174" i="2"/>
  <c r="E174" i="2"/>
  <c r="W173" i="2"/>
  <c r="O173" i="2"/>
  <c r="G173" i="2"/>
  <c r="Y172" i="2"/>
  <c r="Q172" i="2"/>
  <c r="I172" i="2"/>
  <c r="S171" i="2"/>
  <c r="K171" i="2"/>
  <c r="U170" i="2"/>
  <c r="M170" i="2"/>
  <c r="E170" i="2"/>
  <c r="W169" i="2"/>
  <c r="O169" i="2"/>
  <c r="G169" i="2"/>
  <c r="Y168" i="2"/>
  <c r="Q168" i="2"/>
  <c r="I168" i="2"/>
  <c r="S167" i="2"/>
  <c r="K167" i="2"/>
  <c r="U166" i="2"/>
  <c r="M166" i="2"/>
  <c r="E166" i="2"/>
  <c r="W165" i="2"/>
  <c r="O165" i="2"/>
  <c r="G165" i="2"/>
  <c r="Y164" i="2"/>
  <c r="Q164" i="2"/>
  <c r="I164" i="2"/>
  <c r="S163" i="2"/>
  <c r="K163" i="2"/>
  <c r="U162" i="2"/>
  <c r="M162" i="2"/>
  <c r="E162" i="2"/>
  <c r="W161" i="2"/>
  <c r="O161" i="2"/>
  <c r="G161" i="2"/>
  <c r="Y160" i="2"/>
  <c r="Q160" i="2"/>
  <c r="I160" i="2"/>
  <c r="S159" i="2"/>
  <c r="K159" i="2"/>
  <c r="U158" i="2"/>
  <c r="M158" i="2"/>
  <c r="E158" i="2"/>
  <c r="W157" i="2"/>
  <c r="O157" i="2"/>
  <c r="G157" i="2"/>
  <c r="Y156" i="2"/>
  <c r="Q156" i="2"/>
  <c r="I156" i="2"/>
  <c r="S155" i="2"/>
  <c r="K155" i="2"/>
  <c r="T174" i="2"/>
  <c r="L174" i="2"/>
  <c r="V173" i="2"/>
  <c r="N173" i="2"/>
  <c r="F173" i="2"/>
  <c r="X172" i="2"/>
  <c r="P172" i="2"/>
  <c r="H172" i="2"/>
  <c r="Z171" i="2"/>
  <c r="R171" i="2"/>
  <c r="J171" i="2"/>
  <c r="T170" i="2"/>
  <c r="L170" i="2"/>
  <c r="V169" i="2"/>
  <c r="N169" i="2"/>
  <c r="F169" i="2"/>
  <c r="X168" i="2"/>
  <c r="P168" i="2"/>
  <c r="H168" i="2"/>
  <c r="Z167" i="2"/>
  <c r="R167" i="2"/>
  <c r="J167" i="2"/>
  <c r="T166" i="2"/>
  <c r="L166" i="2"/>
  <c r="V165" i="2"/>
  <c r="N165" i="2"/>
  <c r="F165" i="2"/>
  <c r="X164" i="2"/>
  <c r="P164" i="2"/>
  <c r="H164" i="2"/>
  <c r="Z163" i="2"/>
  <c r="R163" i="2"/>
  <c r="J163" i="2"/>
  <c r="T162" i="2"/>
  <c r="L162" i="2"/>
  <c r="V161" i="2"/>
  <c r="N161" i="2"/>
  <c r="F161" i="2"/>
  <c r="X160" i="2"/>
  <c r="P160" i="2"/>
  <c r="H160" i="2"/>
  <c r="Z159" i="2"/>
  <c r="R159" i="2"/>
  <c r="J159" i="2"/>
  <c r="T158" i="2"/>
  <c r="L158" i="2"/>
  <c r="V157" i="2"/>
  <c r="N157" i="2"/>
  <c r="F157" i="2"/>
  <c r="X156" i="2"/>
  <c r="P156" i="2"/>
  <c r="H156" i="2"/>
  <c r="Z155" i="2"/>
  <c r="R155" i="2"/>
  <c r="J155" i="2"/>
  <c r="S174" i="2"/>
  <c r="K174" i="2"/>
  <c r="U173" i="2"/>
  <c r="M173" i="2"/>
  <c r="E173" i="2"/>
  <c r="W172" i="2"/>
  <c r="O172" i="2"/>
  <c r="G172" i="2"/>
  <c r="Y171" i="2"/>
  <c r="Q171" i="2"/>
  <c r="I171" i="2"/>
  <c r="S170" i="2"/>
  <c r="K170" i="2"/>
  <c r="U169" i="2"/>
  <c r="M169" i="2"/>
  <c r="E169" i="2"/>
  <c r="W168" i="2"/>
  <c r="O168" i="2"/>
  <c r="G168" i="2"/>
  <c r="Y167" i="2"/>
  <c r="Q167" i="2"/>
  <c r="I167" i="2"/>
  <c r="S166" i="2"/>
  <c r="K166" i="2"/>
  <c r="U165" i="2"/>
  <c r="M165" i="2"/>
  <c r="E165" i="2"/>
  <c r="W164" i="2"/>
  <c r="O164" i="2"/>
  <c r="G164" i="2"/>
  <c r="Y163" i="2"/>
  <c r="Q163" i="2"/>
  <c r="I163" i="2"/>
  <c r="S162" i="2"/>
  <c r="K162" i="2"/>
  <c r="U161" i="2"/>
  <c r="M161" i="2"/>
  <c r="E161" i="2"/>
  <c r="W160" i="2"/>
  <c r="O160" i="2"/>
  <c r="G160" i="2"/>
  <c r="Y159" i="2"/>
  <c r="Q159" i="2"/>
  <c r="I159" i="2"/>
  <c r="S158" i="2"/>
  <c r="K158" i="2"/>
  <c r="U157" i="2"/>
  <c r="M157" i="2"/>
  <c r="E157" i="2"/>
  <c r="W156" i="2"/>
  <c r="O156" i="2"/>
  <c r="G156" i="2"/>
  <c r="Y155" i="2"/>
  <c r="Q155" i="2"/>
  <c r="I155" i="2"/>
  <c r="V171" i="2"/>
  <c r="T168" i="2"/>
  <c r="F167" i="2"/>
  <c r="H166" i="2"/>
  <c r="R165" i="2"/>
  <c r="Z164" i="2"/>
  <c r="J161" i="2"/>
  <c r="R160" i="2"/>
  <c r="T159" i="2"/>
  <c r="X158" i="2"/>
  <c r="J156" i="2"/>
  <c r="L155" i="2"/>
  <c r="N171" i="2"/>
  <c r="L168" i="2"/>
  <c r="F166" i="2"/>
  <c r="P165" i="2"/>
  <c r="T164" i="2"/>
  <c r="V163" i="2"/>
  <c r="H161" i="2"/>
  <c r="L160" i="2"/>
  <c r="N159" i="2"/>
  <c r="V158" i="2"/>
  <c r="F171" i="2"/>
  <c r="Z169" i="2"/>
  <c r="J165" i="2"/>
  <c r="R164" i="2"/>
  <c r="T163" i="2"/>
  <c r="X162" i="2"/>
  <c r="J160" i="2"/>
  <c r="L159" i="2"/>
  <c r="P158" i="2"/>
  <c r="Z157" i="2"/>
  <c r="R169" i="2"/>
  <c r="H165" i="2"/>
  <c r="L164" i="2"/>
  <c r="N163" i="2"/>
  <c r="V162" i="2"/>
  <c r="F159" i="2"/>
  <c r="N158" i="2"/>
  <c r="X157" i="2"/>
  <c r="X170" i="2"/>
  <c r="V166" i="2"/>
  <c r="F163" i="2"/>
  <c r="N162" i="2"/>
  <c r="X161" i="2"/>
  <c r="F158" i="2"/>
  <c r="P157" i="2"/>
  <c r="T156" i="2"/>
  <c r="V155" i="2"/>
  <c r="M88" i="2"/>
  <c r="G89" i="2"/>
  <c r="O89" i="2"/>
  <c r="W89" i="2"/>
  <c r="K91" i="2"/>
  <c r="S91" i="2"/>
  <c r="S117" i="2" s="1"/>
  <c r="S139" i="2" s="1"/>
  <c r="M92" i="2"/>
  <c r="G93" i="2"/>
  <c r="O93" i="2"/>
  <c r="W93" i="2"/>
  <c r="K95" i="2"/>
  <c r="S95" i="2"/>
  <c r="M96" i="2"/>
  <c r="G97" i="2"/>
  <c r="O97" i="2"/>
  <c r="W97" i="2"/>
  <c r="K99" i="2"/>
  <c r="S99" i="2"/>
  <c r="M100" i="2"/>
  <c r="M117" i="2" s="1"/>
  <c r="M139" i="2" s="1"/>
  <c r="G101" i="2"/>
  <c r="O101" i="2"/>
  <c r="T102" i="2"/>
  <c r="L102" i="2"/>
  <c r="Z102" i="2"/>
  <c r="R102" i="2"/>
  <c r="J102" i="2"/>
  <c r="W102" i="2"/>
  <c r="O102" i="2"/>
  <c r="G102" i="2"/>
  <c r="Q102" i="2"/>
  <c r="H103" i="2"/>
  <c r="U103" i="2"/>
  <c r="L104" i="2"/>
  <c r="Y104" i="2"/>
  <c r="N105" i="2"/>
  <c r="T106" i="2"/>
  <c r="L106" i="2"/>
  <c r="Z106" i="2"/>
  <c r="R106" i="2"/>
  <c r="J106" i="2"/>
  <c r="W106" i="2"/>
  <c r="O106" i="2"/>
  <c r="G106" i="2"/>
  <c r="Q106" i="2"/>
  <c r="H107" i="2"/>
  <c r="U107" i="2"/>
  <c r="O113" i="2"/>
  <c r="W113" i="2"/>
  <c r="K115" i="2"/>
  <c r="Q119" i="2"/>
  <c r="L120" i="2"/>
  <c r="G121" i="2"/>
  <c r="W121" i="2"/>
  <c r="R122" i="2"/>
  <c r="M123" i="2"/>
  <c r="H124" i="2"/>
  <c r="X124" i="2"/>
  <c r="S125" i="2"/>
  <c r="N155" i="2"/>
  <c r="Z156" i="2"/>
  <c r="N167" i="2"/>
  <c r="M105" i="2"/>
  <c r="U105" i="2"/>
  <c r="M119" i="2"/>
  <c r="M127" i="2" s="1"/>
  <c r="M140" i="2" s="1"/>
  <c r="U119" i="2"/>
  <c r="U127" i="2" s="1"/>
  <c r="U140" i="2" s="1"/>
  <c r="H120" i="2"/>
  <c r="P120" i="2"/>
  <c r="X120" i="2"/>
  <c r="K121" i="2"/>
  <c r="S121" i="2"/>
  <c r="F122" i="2"/>
  <c r="N122" i="2"/>
  <c r="V122" i="2"/>
  <c r="I123" i="2"/>
  <c r="Q123" i="2"/>
  <c r="Y123" i="2"/>
  <c r="L124" i="2"/>
  <c r="T124" i="2"/>
  <c r="G125" i="2"/>
  <c r="O125" i="2"/>
  <c r="W125" i="2"/>
  <c r="J126" i="2"/>
  <c r="R126" i="2"/>
  <c r="Z126" i="2"/>
  <c r="F133" i="2"/>
  <c r="F135" i="2" s="1"/>
  <c r="N133" i="2"/>
  <c r="V133" i="2"/>
  <c r="I134" i="2"/>
  <c r="Q134" i="2"/>
  <c r="Y134" i="2"/>
  <c r="G119" i="2"/>
  <c r="O119" i="2"/>
  <c r="W119" i="2"/>
  <c r="J120" i="2"/>
  <c r="R120" i="2"/>
  <c r="Z120" i="2"/>
  <c r="M121" i="2"/>
  <c r="U121" i="2"/>
  <c r="H122" i="2"/>
  <c r="P122" i="2"/>
  <c r="X122" i="2"/>
  <c r="K123" i="2"/>
  <c r="S123" i="2"/>
  <c r="F124" i="2"/>
  <c r="N124" i="2"/>
  <c r="V124" i="2"/>
  <c r="I125" i="2"/>
  <c r="Q125" i="2"/>
  <c r="Y125" i="2"/>
  <c r="L126" i="2"/>
  <c r="T126" i="2"/>
  <c r="H133" i="2"/>
  <c r="H135" i="2" s="1"/>
  <c r="P133" i="2"/>
  <c r="P135" i="2" s="1"/>
  <c r="X133" i="2"/>
  <c r="X135" i="2" s="1"/>
  <c r="K134" i="2"/>
  <c r="S134" i="2"/>
  <c r="S135" i="2" s="1"/>
  <c r="H105" i="2"/>
  <c r="P105" i="2"/>
  <c r="X105" i="2"/>
  <c r="H119" i="2"/>
  <c r="P119" i="2"/>
  <c r="X119" i="2"/>
  <c r="K120" i="2"/>
  <c r="S120" i="2"/>
  <c r="S127" i="2" s="1"/>
  <c r="F121" i="2"/>
  <c r="N121" i="2"/>
  <c r="V121" i="2"/>
  <c r="I122" i="2"/>
  <c r="Q122" i="2"/>
  <c r="Y122" i="2"/>
  <c r="L123" i="2"/>
  <c r="T123" i="2"/>
  <c r="G124" i="2"/>
  <c r="O124" i="2"/>
  <c r="W124" i="2"/>
  <c r="J125" i="2"/>
  <c r="R125" i="2"/>
  <c r="Z125" i="2"/>
  <c r="M126" i="2"/>
  <c r="U126" i="2"/>
  <c r="I133" i="2"/>
  <c r="I135" i="2" s="1"/>
  <c r="Q133" i="2"/>
  <c r="Q135" i="2" s="1"/>
  <c r="Y133" i="2"/>
  <c r="Y135" i="2" s="1"/>
  <c r="L134" i="2"/>
  <c r="T134" i="2"/>
  <c r="T135" i="2" s="1"/>
  <c r="J105" i="2"/>
  <c r="R105" i="2"/>
  <c r="J119" i="2"/>
  <c r="R119" i="2"/>
  <c r="Z119" i="2"/>
  <c r="M120" i="2"/>
  <c r="U120" i="2"/>
  <c r="H121" i="2"/>
  <c r="P121" i="2"/>
  <c r="X121" i="2"/>
  <c r="K122" i="2"/>
  <c r="S122" i="2"/>
  <c r="F123" i="2"/>
  <c r="N123" i="2"/>
  <c r="V123" i="2"/>
  <c r="I124" i="2"/>
  <c r="Q124" i="2"/>
  <c r="Y124" i="2"/>
  <c r="L125" i="2"/>
  <c r="T125" i="2"/>
  <c r="G126" i="2"/>
  <c r="O126" i="2"/>
  <c r="W126" i="2"/>
  <c r="K133" i="2"/>
  <c r="F134" i="2"/>
  <c r="N134" i="2"/>
  <c r="V134" i="2"/>
  <c r="C170" i="2"/>
  <c r="C174" i="2"/>
  <c r="C171" i="2"/>
  <c r="V140" i="1" l="1"/>
  <c r="V129" i="1"/>
  <c r="V141" i="1" s="1"/>
  <c r="V151" i="1" s="1"/>
  <c r="S140" i="2"/>
  <c r="S129" i="2"/>
  <c r="S141" i="2" s="1"/>
  <c r="S151" i="2" s="1"/>
  <c r="H131" i="2"/>
  <c r="H129" i="2" s="1"/>
  <c r="H141" i="2" s="1"/>
  <c r="H151" i="2" s="1"/>
  <c r="H127" i="2"/>
  <c r="H140" i="2" s="1"/>
  <c r="H117" i="2"/>
  <c r="H139" i="2" s="1"/>
  <c r="G117" i="2"/>
  <c r="G139" i="2" s="1"/>
  <c r="G127" i="2"/>
  <c r="G140" i="2" s="1"/>
  <c r="G131" i="2"/>
  <c r="Z127" i="2"/>
  <c r="Z140" i="2" s="1"/>
  <c r="Z117" i="2"/>
  <c r="Z139" i="2" s="1"/>
  <c r="Z131" i="2"/>
  <c r="Z129" i="2" s="1"/>
  <c r="Z141" i="2" s="1"/>
  <c r="M131" i="1"/>
  <c r="M117" i="1"/>
  <c r="M139" i="1" s="1"/>
  <c r="M127" i="1"/>
  <c r="M140" i="1" s="1"/>
  <c r="U135" i="1"/>
  <c r="H127" i="1"/>
  <c r="H140" i="1" s="1"/>
  <c r="H131" i="1"/>
  <c r="H117" i="1"/>
  <c r="H139" i="1" s="1"/>
  <c r="T117" i="2"/>
  <c r="T139" i="2" s="1"/>
  <c r="T127" i="2"/>
  <c r="T140" i="2" s="1"/>
  <c r="T131" i="2"/>
  <c r="T129" i="2" s="1"/>
  <c r="T141" i="2" s="1"/>
  <c r="T151" i="2" s="1"/>
  <c r="Q127" i="1"/>
  <c r="Q140" i="1" s="1"/>
  <c r="Q131" i="1"/>
  <c r="Q117" i="1"/>
  <c r="Q139" i="1" s="1"/>
  <c r="O117" i="2"/>
  <c r="O139" i="2" s="1"/>
  <c r="O127" i="2"/>
  <c r="O140" i="2" s="1"/>
  <c r="O131" i="2"/>
  <c r="L117" i="2"/>
  <c r="L139" i="2" s="1"/>
  <c r="L131" i="2"/>
  <c r="L127" i="2"/>
  <c r="L140" i="2" s="1"/>
  <c r="P131" i="2"/>
  <c r="P127" i="2"/>
  <c r="P140" i="2" s="1"/>
  <c r="P117" i="2"/>
  <c r="P139" i="2" s="1"/>
  <c r="U129" i="2"/>
  <c r="U141" i="2" s="1"/>
  <c r="M129" i="2"/>
  <c r="M141" i="2" s="1"/>
  <c r="E131" i="1"/>
  <c r="E117" i="1"/>
  <c r="E139" i="1" s="1"/>
  <c r="E127" i="1"/>
  <c r="E140" i="1" s="1"/>
  <c r="S131" i="1"/>
  <c r="S129" i="1" s="1"/>
  <c r="S141" i="1" s="1"/>
  <c r="S151" i="1" s="1"/>
  <c r="S117" i="1"/>
  <c r="S139" i="1" s="1"/>
  <c r="S127" i="1"/>
  <c r="S140" i="1" s="1"/>
  <c r="S152" i="1"/>
  <c r="Y127" i="1"/>
  <c r="Y140" i="1" s="1"/>
  <c r="Y131" i="1"/>
  <c r="Y129" i="1" s="1"/>
  <c r="Y141" i="1" s="1"/>
  <c r="Y151" i="1" s="1"/>
  <c r="Y117" i="1"/>
  <c r="Y139" i="1" s="1"/>
  <c r="F129" i="1"/>
  <c r="F141" i="1" s="1"/>
  <c r="F151" i="1" s="1"/>
  <c r="K131" i="1"/>
  <c r="K129" i="1" s="1"/>
  <c r="K141" i="1" s="1"/>
  <c r="K151" i="1" s="1"/>
  <c r="K117" i="1"/>
  <c r="K139" i="1" s="1"/>
  <c r="K127" i="1"/>
  <c r="K140" i="1" s="1"/>
  <c r="I127" i="2"/>
  <c r="I140" i="2" s="1"/>
  <c r="I131" i="2"/>
  <c r="I129" i="2" s="1"/>
  <c r="I141" i="2" s="1"/>
  <c r="I151" i="2" s="1"/>
  <c r="I117" i="2"/>
  <c r="I139" i="2" s="1"/>
  <c r="I127" i="1"/>
  <c r="I140" i="1" s="1"/>
  <c r="I131" i="1"/>
  <c r="I117" i="1"/>
  <c r="I139" i="1" s="1"/>
  <c r="Y152" i="1"/>
  <c r="N129" i="1"/>
  <c r="N141" i="1" s="1"/>
  <c r="N151" i="1" s="1"/>
  <c r="K135" i="2"/>
  <c r="K131" i="2"/>
  <c r="K117" i="2"/>
  <c r="K139" i="2" s="1"/>
  <c r="K127" i="2"/>
  <c r="K140" i="2" s="1"/>
  <c r="Q117" i="2"/>
  <c r="Q139" i="2" s="1"/>
  <c r="Q127" i="2"/>
  <c r="Q140" i="2" s="1"/>
  <c r="Q131" i="2"/>
  <c r="Q129" i="2" s="1"/>
  <c r="Q141" i="2" s="1"/>
  <c r="Q151" i="2" s="1"/>
  <c r="T131" i="1"/>
  <c r="T129" i="1" s="1"/>
  <c r="T141" i="1" s="1"/>
  <c r="T151" i="1" s="1"/>
  <c r="T117" i="1"/>
  <c r="T139" i="1" s="1"/>
  <c r="T127" i="1"/>
  <c r="T140" i="1" s="1"/>
  <c r="T152" i="1"/>
  <c r="Z131" i="1"/>
  <c r="Z117" i="1"/>
  <c r="Z139" i="1" s="1"/>
  <c r="Z127" i="1"/>
  <c r="Z140" i="1" s="1"/>
  <c r="W117" i="1"/>
  <c r="W139" i="1" s="1"/>
  <c r="W127" i="1"/>
  <c r="W140" i="1" s="1"/>
  <c r="W131" i="1"/>
  <c r="H152" i="2"/>
  <c r="V131" i="2"/>
  <c r="V117" i="2"/>
  <c r="V139" i="2" s="1"/>
  <c r="V127" i="2"/>
  <c r="V140" i="2" s="1"/>
  <c r="Y127" i="2"/>
  <c r="Y140" i="2" s="1"/>
  <c r="Y131" i="2"/>
  <c r="Y129" i="2" s="1"/>
  <c r="Y141" i="2" s="1"/>
  <c r="Y151" i="2" s="1"/>
  <c r="Y117" i="2"/>
  <c r="Y139" i="2" s="1"/>
  <c r="F152" i="1"/>
  <c r="L131" i="1"/>
  <c r="L117" i="1"/>
  <c r="L139" i="1" s="1"/>
  <c r="L127" i="1"/>
  <c r="L140" i="1" s="1"/>
  <c r="R131" i="1"/>
  <c r="R129" i="1" s="1"/>
  <c r="R141" i="1" s="1"/>
  <c r="R151" i="1" s="1"/>
  <c r="R117" i="1"/>
  <c r="R139" i="1" s="1"/>
  <c r="R127" i="1"/>
  <c r="R140" i="1" s="1"/>
  <c r="O117" i="1"/>
  <c r="O139" i="1" s="1"/>
  <c r="O127" i="1"/>
  <c r="O140" i="1" s="1"/>
  <c r="O131" i="1"/>
  <c r="W117" i="2"/>
  <c r="W139" i="2" s="1"/>
  <c r="W127" i="2"/>
  <c r="W140" i="2" s="1"/>
  <c r="W131" i="2"/>
  <c r="W129" i="2" s="1"/>
  <c r="W141" i="2" s="1"/>
  <c r="W151" i="2" s="1"/>
  <c r="Y152" i="2"/>
  <c r="V135" i="2"/>
  <c r="F131" i="2"/>
  <c r="F129" i="2" s="1"/>
  <c r="F141" i="2" s="1"/>
  <c r="F151" i="2" s="1"/>
  <c r="F117" i="2"/>
  <c r="F139" i="2" s="1"/>
  <c r="F127" i="2"/>
  <c r="F140" i="2" s="1"/>
  <c r="J127" i="2"/>
  <c r="J140" i="2" s="1"/>
  <c r="J117" i="2"/>
  <c r="J139" i="2" s="1"/>
  <c r="J131" i="2"/>
  <c r="J129" i="2" s="1"/>
  <c r="J141" i="2" s="1"/>
  <c r="J131" i="1"/>
  <c r="J117" i="1"/>
  <c r="J139" i="1" s="1"/>
  <c r="J127" i="1"/>
  <c r="J140" i="1" s="1"/>
  <c r="X127" i="1"/>
  <c r="X140" i="1" s="1"/>
  <c r="X131" i="1"/>
  <c r="X117" i="1"/>
  <c r="X139" i="1" s="1"/>
  <c r="G117" i="1"/>
  <c r="G139" i="1" s="1"/>
  <c r="G127" i="1"/>
  <c r="G140" i="1" s="1"/>
  <c r="G131" i="1"/>
  <c r="U129" i="1"/>
  <c r="U141" i="1" s="1"/>
  <c r="U151" i="1" s="1"/>
  <c r="N135" i="2"/>
  <c r="X131" i="2"/>
  <c r="X127" i="2"/>
  <c r="X140" i="2" s="1"/>
  <c r="X117" i="2"/>
  <c r="X139" i="2" s="1"/>
  <c r="R127" i="2"/>
  <c r="R140" i="2" s="1"/>
  <c r="R117" i="2"/>
  <c r="R139" i="2" s="1"/>
  <c r="R131" i="2"/>
  <c r="R129" i="2" s="1"/>
  <c r="R141" i="2" s="1"/>
  <c r="N131" i="2"/>
  <c r="N117" i="2"/>
  <c r="N139" i="2" s="1"/>
  <c r="N127" i="2"/>
  <c r="N140" i="2" s="1"/>
  <c r="P127" i="1"/>
  <c r="P140" i="1" s="1"/>
  <c r="P131" i="1"/>
  <c r="P129" i="1" s="1"/>
  <c r="P141" i="1" s="1"/>
  <c r="P151" i="1" s="1"/>
  <c r="P117" i="1"/>
  <c r="P139" i="1" s="1"/>
  <c r="R151" i="2" l="1"/>
  <c r="R152" i="2"/>
  <c r="P144" i="1"/>
  <c r="P147" i="1" s="1"/>
  <c r="P150" i="1" s="1"/>
  <c r="R144" i="2"/>
  <c r="R147" i="2" s="1"/>
  <c r="R150" i="2" s="1"/>
  <c r="G129" i="1"/>
  <c r="G141" i="1" s="1"/>
  <c r="Q145" i="2"/>
  <c r="Q148" i="2" s="1"/>
  <c r="I145" i="2"/>
  <c r="I148" i="2" s="1"/>
  <c r="S145" i="1"/>
  <c r="S148" i="1" s="1"/>
  <c r="M151" i="2"/>
  <c r="M152" i="2"/>
  <c r="O129" i="2"/>
  <c r="O141" i="2" s="1"/>
  <c r="T145" i="2"/>
  <c r="T148" i="2" s="1"/>
  <c r="M129" i="1"/>
  <c r="M141" i="1" s="1"/>
  <c r="H144" i="2"/>
  <c r="H147" i="2" s="1"/>
  <c r="H150" i="2" s="1"/>
  <c r="S145" i="2"/>
  <c r="S148" i="2" s="1"/>
  <c r="V145" i="1"/>
  <c r="V148" i="1" s="1"/>
  <c r="W152" i="2"/>
  <c r="S144" i="1"/>
  <c r="S147" i="1" s="1"/>
  <c r="S150" i="1" s="1"/>
  <c r="U151" i="2"/>
  <c r="U152" i="2"/>
  <c r="O145" i="2"/>
  <c r="O148" i="2" s="1"/>
  <c r="T144" i="2"/>
  <c r="T147" i="2" s="1"/>
  <c r="T150" i="2" s="1"/>
  <c r="H145" i="2"/>
  <c r="H148" i="2" s="1"/>
  <c r="F144" i="1"/>
  <c r="F147" i="1" s="1"/>
  <c r="F150" i="1" s="1"/>
  <c r="U144" i="2"/>
  <c r="U147" i="2" s="1"/>
  <c r="U150" i="2" s="1"/>
  <c r="P144" i="2"/>
  <c r="P147" i="2" s="1"/>
  <c r="P150" i="2" s="1"/>
  <c r="O144" i="2"/>
  <c r="O147" i="2" s="1"/>
  <c r="O150" i="2" s="1"/>
  <c r="Z151" i="2"/>
  <c r="Z152" i="2"/>
  <c r="N144" i="1"/>
  <c r="N147" i="1" s="1"/>
  <c r="N150" i="1" s="1"/>
  <c r="V144" i="1"/>
  <c r="V147" i="1" s="1"/>
  <c r="V150" i="1" s="1"/>
  <c r="X144" i="1"/>
  <c r="X147" i="1" s="1"/>
  <c r="X150" i="1" s="1"/>
  <c r="J144" i="2"/>
  <c r="J147" i="2" s="1"/>
  <c r="J150" i="2" s="1"/>
  <c r="W145" i="2"/>
  <c r="W148" i="2" s="1"/>
  <c r="R145" i="1"/>
  <c r="R148" i="1" s="1"/>
  <c r="W129" i="1"/>
  <c r="W141" i="1" s="1"/>
  <c r="T145" i="1"/>
  <c r="T148" i="1" s="1"/>
  <c r="K144" i="2"/>
  <c r="K147" i="2" s="1"/>
  <c r="K150" i="2" s="1"/>
  <c r="I129" i="1"/>
  <c r="I141" i="1" s="1"/>
  <c r="P145" i="2"/>
  <c r="P148" i="2" s="1"/>
  <c r="H129" i="1"/>
  <c r="H141" i="1" s="1"/>
  <c r="Z144" i="2"/>
  <c r="Z147" i="2" s="1"/>
  <c r="Z150" i="2" s="1"/>
  <c r="F152" i="2"/>
  <c r="F145" i="1"/>
  <c r="F148" i="1" s="1"/>
  <c r="U144" i="1"/>
  <c r="U147" i="1" s="1"/>
  <c r="U150" i="1" s="1"/>
  <c r="L129" i="1"/>
  <c r="L141" i="1" s="1"/>
  <c r="Z129" i="1"/>
  <c r="Z141" i="1" s="1"/>
  <c r="Z144" i="1" s="1"/>
  <c r="Z147" i="1" s="1"/>
  <c r="Z150" i="1" s="1"/>
  <c r="J151" i="2"/>
  <c r="J152" i="2"/>
  <c r="N145" i="2"/>
  <c r="N148" i="2" s="1"/>
  <c r="X129" i="2"/>
  <c r="X141" i="2" s="1"/>
  <c r="X145" i="2" s="1"/>
  <c r="X148" i="2" s="1"/>
  <c r="X129" i="1"/>
  <c r="X141" i="1" s="1"/>
  <c r="J145" i="2"/>
  <c r="J148" i="2" s="1"/>
  <c r="W144" i="2"/>
  <c r="W147" i="2" s="1"/>
  <c r="W150" i="2" s="1"/>
  <c r="R144" i="1"/>
  <c r="R147" i="1" s="1"/>
  <c r="R150" i="1" s="1"/>
  <c r="Y144" i="2"/>
  <c r="Y147" i="2" s="1"/>
  <c r="Y150" i="2" s="1"/>
  <c r="T144" i="1"/>
  <c r="T147" i="1" s="1"/>
  <c r="T150" i="1" s="1"/>
  <c r="K129" i="2"/>
  <c r="K141" i="2" s="1"/>
  <c r="K151" i="2" s="1"/>
  <c r="I145" i="1"/>
  <c r="I148" i="1" s="1"/>
  <c r="P152" i="1"/>
  <c r="Y144" i="1"/>
  <c r="Y147" i="1" s="1"/>
  <c r="Y150" i="1" s="1"/>
  <c r="P129" i="2"/>
  <c r="P141" i="2" s="1"/>
  <c r="Q129" i="1"/>
  <c r="Q141" i="1" s="1"/>
  <c r="H145" i="1"/>
  <c r="H148" i="1" s="1"/>
  <c r="Z145" i="2"/>
  <c r="Z148" i="2" s="1"/>
  <c r="I152" i="2"/>
  <c r="U145" i="2"/>
  <c r="U148" i="2" s="1"/>
  <c r="M145" i="2"/>
  <c r="M148" i="2" s="1"/>
  <c r="L145" i="1"/>
  <c r="L148" i="1" s="1"/>
  <c r="R145" i="2"/>
  <c r="R148" i="2" s="1"/>
  <c r="G145" i="1"/>
  <c r="G148" i="1" s="1"/>
  <c r="J129" i="1"/>
  <c r="J141" i="1" s="1"/>
  <c r="V129" i="2"/>
  <c r="V141" i="2" s="1"/>
  <c r="V151" i="2" s="1"/>
  <c r="Q144" i="2"/>
  <c r="Q147" i="2" s="1"/>
  <c r="Q150" i="2" s="1"/>
  <c r="P145" i="1"/>
  <c r="P148" i="1" s="1"/>
  <c r="G144" i="1"/>
  <c r="G147" i="1" s="1"/>
  <c r="G150" i="1" s="1"/>
  <c r="N152" i="2"/>
  <c r="X145" i="1"/>
  <c r="X148" i="1" s="1"/>
  <c r="F145" i="2"/>
  <c r="F148" i="2" s="1"/>
  <c r="V152" i="1"/>
  <c r="K145" i="1"/>
  <c r="K148" i="1" s="1"/>
  <c r="Q145" i="1"/>
  <c r="Q148" i="1" s="1"/>
  <c r="U152" i="1"/>
  <c r="G129" i="2"/>
  <c r="G141" i="2" s="1"/>
  <c r="G144" i="2" s="1"/>
  <c r="G147" i="2" s="1"/>
  <c r="G150" i="2" s="1"/>
  <c r="K152" i="1"/>
  <c r="N145" i="1"/>
  <c r="N148" i="1" s="1"/>
  <c r="U145" i="1"/>
  <c r="U148" i="1" s="1"/>
  <c r="N129" i="2"/>
  <c r="N141" i="2" s="1"/>
  <c r="N151" i="2" s="1"/>
  <c r="Q152" i="2"/>
  <c r="R152" i="1"/>
  <c r="F144" i="2"/>
  <c r="F147" i="2" s="1"/>
  <c r="F150" i="2" s="1"/>
  <c r="O129" i="1"/>
  <c r="O141" i="1" s="1"/>
  <c r="O144" i="1" s="1"/>
  <c r="O147" i="1" s="1"/>
  <c r="O150" i="1" s="1"/>
  <c r="Y145" i="2"/>
  <c r="Y148" i="2" s="1"/>
  <c r="N152" i="1"/>
  <c r="T152" i="2"/>
  <c r="I144" i="2"/>
  <c r="I147" i="2" s="1"/>
  <c r="I150" i="2" s="1"/>
  <c r="K144" i="1"/>
  <c r="K147" i="1" s="1"/>
  <c r="K150" i="1" s="1"/>
  <c r="Y145" i="1"/>
  <c r="Y148" i="1" s="1"/>
  <c r="E129" i="1"/>
  <c r="E141" i="1" s="1"/>
  <c r="E145" i="1" s="1"/>
  <c r="E148" i="1" s="1"/>
  <c r="L129" i="2"/>
  <c r="L141" i="2" s="1"/>
  <c r="L144" i="2" s="1"/>
  <c r="L147" i="2" s="1"/>
  <c r="L150" i="2" s="1"/>
  <c r="M145" i="1"/>
  <c r="M148" i="1" s="1"/>
  <c r="G145" i="2"/>
  <c r="G148" i="2" s="1"/>
  <c r="S152" i="2"/>
  <c r="S144" i="2"/>
  <c r="S147" i="2" s="1"/>
  <c r="S150" i="2" s="1"/>
  <c r="M144" i="2"/>
  <c r="M147" i="2" s="1"/>
  <c r="M150" i="2" s="1"/>
  <c r="W151" i="1" l="1"/>
  <c r="W152" i="1"/>
  <c r="L151" i="1"/>
  <c r="L152" i="1"/>
  <c r="I151" i="1"/>
  <c r="I152" i="1"/>
  <c r="I144" i="1"/>
  <c r="I147" i="1" s="1"/>
  <c r="I150" i="1" s="1"/>
  <c r="O151" i="2"/>
  <c r="O152" i="2"/>
  <c r="L144" i="1"/>
  <c r="L147" i="1" s="1"/>
  <c r="L150" i="1" s="1"/>
  <c r="W144" i="1"/>
  <c r="W147" i="1" s="1"/>
  <c r="W150" i="1" s="1"/>
  <c r="X151" i="1"/>
  <c r="X152" i="1"/>
  <c r="K145" i="2"/>
  <c r="K148" i="2" s="1"/>
  <c r="L151" i="2"/>
  <c r="L152" i="2"/>
  <c r="O151" i="1"/>
  <c r="O152" i="1"/>
  <c r="G151" i="2"/>
  <c r="G152" i="2"/>
  <c r="J151" i="1"/>
  <c r="J152" i="1"/>
  <c r="X151" i="2"/>
  <c r="X152" i="2"/>
  <c r="V152" i="2"/>
  <c r="K152" i="2"/>
  <c r="J144" i="1"/>
  <c r="J147" i="1" s="1"/>
  <c r="J150" i="1" s="1"/>
  <c r="V145" i="2"/>
  <c r="V148" i="2" s="1"/>
  <c r="G151" i="1"/>
  <c r="G152" i="1"/>
  <c r="O145" i="1"/>
  <c r="O148" i="1" s="1"/>
  <c r="L145" i="2"/>
  <c r="L148" i="2" s="1"/>
  <c r="N144" i="2"/>
  <c r="N147" i="2" s="1"/>
  <c r="N150" i="2" s="1"/>
  <c r="Z145" i="1"/>
  <c r="Z148" i="1" s="1"/>
  <c r="P151" i="2"/>
  <c r="P152" i="2"/>
  <c r="H151" i="1"/>
  <c r="H152" i="1"/>
  <c r="H144" i="1"/>
  <c r="H147" i="1" s="1"/>
  <c r="H150" i="1" s="1"/>
  <c r="J145" i="1"/>
  <c r="J148" i="1" s="1"/>
  <c r="Q151" i="1"/>
  <c r="Q152" i="1"/>
  <c r="W145" i="1"/>
  <c r="W148" i="1" s="1"/>
  <c r="E144" i="1"/>
  <c r="E147" i="1" s="1"/>
  <c r="E150" i="1" s="1"/>
  <c r="X144" i="2"/>
  <c r="X147" i="2" s="1"/>
  <c r="X150" i="2" s="1"/>
  <c r="Q144" i="1"/>
  <c r="Q147" i="1" s="1"/>
  <c r="Q150" i="1" s="1"/>
  <c r="M151" i="1"/>
  <c r="M152" i="1"/>
  <c r="E151" i="1"/>
  <c r="E152" i="1"/>
  <c r="Z151" i="1"/>
  <c r="Z152" i="1"/>
  <c r="V144" i="2"/>
  <c r="V147" i="2" s="1"/>
  <c r="V150" i="2" s="1"/>
  <c r="M144" i="1"/>
  <c r="M147" i="1" s="1"/>
  <c r="M150" i="1" s="1"/>
</calcChain>
</file>

<file path=xl/sharedStrings.xml><?xml version="1.0" encoding="utf-8"?>
<sst xmlns="http://schemas.openxmlformats.org/spreadsheetml/2006/main" count="158" uniqueCount="110">
  <si>
    <t>ADB nr.:</t>
  </si>
  <si>
    <t>Plan nr:</t>
  </si>
  <si>
    <t>Försöks nr.:</t>
  </si>
  <si>
    <t>Marktäckning</t>
  </si>
  <si>
    <t>Tidpunkt</t>
  </si>
  <si>
    <t>Utveckling, gröda</t>
  </si>
  <si>
    <t>DC 65</t>
  </si>
  <si>
    <t>Datum</t>
  </si>
  <si>
    <t>Kod</t>
  </si>
  <si>
    <t xml:space="preserve"> --&gt;</t>
  </si>
  <si>
    <t>övriga örtogräs</t>
  </si>
  <si>
    <t>Ruta</t>
  </si>
  <si>
    <t>Led</t>
  </si>
  <si>
    <t>Block</t>
  </si>
  <si>
    <t>Antal block</t>
  </si>
  <si>
    <t>Antal led</t>
  </si>
  <si>
    <t>Antal rutor</t>
  </si>
  <si>
    <t>summan i samtliga rutor</t>
  </si>
  <si>
    <t>Medeltal</t>
  </si>
  <si>
    <t>summa kvadratsumman från rutor/antal rutor</t>
  </si>
  <si>
    <t>SS led</t>
  </si>
  <si>
    <t>SS block</t>
  </si>
  <si>
    <t>summa SS block</t>
  </si>
  <si>
    <t>SS error</t>
  </si>
  <si>
    <t>SS total</t>
  </si>
  <si>
    <t>df led</t>
  </si>
  <si>
    <t>df block</t>
  </si>
  <si>
    <t>df error</t>
  </si>
  <si>
    <r>
      <t>df total</t>
    </r>
    <r>
      <rPr>
        <sz val="8"/>
        <rFont val="Arial"/>
        <family val="2"/>
      </rPr>
      <t xml:space="preserve"> (summa SS block/df block)</t>
    </r>
  </si>
  <si>
    <t>MS led (SS led/df led)</t>
  </si>
  <si>
    <t>MS block</t>
  </si>
  <si>
    <r>
      <t xml:space="preserve">MS error </t>
    </r>
    <r>
      <rPr>
        <sz val="8"/>
        <rFont val="Arial"/>
        <family val="2"/>
      </rPr>
      <t>(SS error/df error)</t>
    </r>
  </si>
  <si>
    <t>F led</t>
  </si>
  <si>
    <t>F block</t>
  </si>
  <si>
    <t>xx</t>
  </si>
  <si>
    <t xml:space="preserve">x </t>
  </si>
  <si>
    <t xml:space="preserve">Probv </t>
  </si>
  <si>
    <t>CV %</t>
  </si>
  <si>
    <t>LSD</t>
  </si>
  <si>
    <t>Effektgradering</t>
  </si>
  <si>
    <t>Effekt Viol</t>
  </si>
  <si>
    <t>Ogräsgradering</t>
  </si>
  <si>
    <t>Örtogräsbekämpning i höstraps, plöjt, höst- och vårbehandling</t>
  </si>
  <si>
    <t>Plan nr.</t>
  </si>
  <si>
    <t>L5-8010P</t>
  </si>
  <si>
    <t>Försöks nr.</t>
  </si>
  <si>
    <t>0568970</t>
  </si>
  <si>
    <t>Datum:</t>
  </si>
  <si>
    <t>ADB nr.</t>
  </si>
  <si>
    <t>I-970-2022</t>
  </si>
  <si>
    <t>våtarv</t>
  </si>
  <si>
    <t>vitblära</t>
  </si>
  <si>
    <t>Utveckling, BBCH</t>
  </si>
  <si>
    <t>min</t>
  </si>
  <si>
    <t>max</t>
  </si>
  <si>
    <t>Höjd (cm)</t>
  </si>
  <si>
    <t>Diameter (cm)</t>
  </si>
  <si>
    <t>Örtogräs</t>
  </si>
  <si>
    <t>Hj-blad gnm m-yta</t>
  </si>
  <si>
    <t>Hj-blad utvecklade</t>
  </si>
  <si>
    <t>1 örtblad utv.</t>
  </si>
  <si>
    <t>2 örtblad utv. ect</t>
  </si>
  <si>
    <t>Pl börjar sträckas</t>
  </si>
  <si>
    <t>1 internod förlängd</t>
  </si>
  <si>
    <t>2 internoder förl ect</t>
  </si>
  <si>
    <t>Blomknoppar finns täckta av blad</t>
  </si>
  <si>
    <t>1:a bl-knoppar synl, ej täckta av blad</t>
  </si>
  <si>
    <t>Individuella bl-kn, synl, fortf slutna</t>
  </si>
  <si>
    <t>första kronbl synl</t>
  </si>
  <si>
    <t>1:a blomman utslag</t>
  </si>
  <si>
    <t>full blomn</t>
  </si>
  <si>
    <t>avslutad blomning</t>
  </si>
  <si>
    <t>1:a skidor/baljor etc</t>
  </si>
  <si>
    <t>10 % nått full längd</t>
  </si>
  <si>
    <t>X0 % nått full längd</t>
  </si>
  <si>
    <t>10 % av sk/balj mogna</t>
  </si>
  <si>
    <t>X0 % mogna</t>
  </si>
  <si>
    <t>fullmoget</t>
  </si>
  <si>
    <t>09</t>
  </si>
  <si>
    <t>7X</t>
  </si>
  <si>
    <t>8X</t>
  </si>
  <si>
    <t>Gräsogräs</t>
  </si>
  <si>
    <t>Sk genom m-yta</t>
  </si>
  <si>
    <t>1:a utanf koleopt</t>
  </si>
  <si>
    <t>1:a bl  utvecklat</t>
  </si>
  <si>
    <t>2:a bl utvecklat</t>
  </si>
  <si>
    <t>end h-skott utveckl</t>
  </si>
  <si>
    <t>h-skott + 1 sidosk.</t>
  </si>
  <si>
    <t>h-skott + 2 sidosk.</t>
  </si>
  <si>
    <t>Bladslidor förlängs</t>
  </si>
  <si>
    <t>1 nod finns</t>
  </si>
  <si>
    <t>2 noder finns</t>
  </si>
  <si>
    <t>fl-blad just synligt</t>
  </si>
  <si>
    <t>fl-blad slida synlig</t>
  </si>
  <si>
    <t>fl-blad slida utväxer</t>
  </si>
  <si>
    <t>fl-blad slida utvidgad</t>
  </si>
  <si>
    <t>ax första agnar synl</t>
  </si>
  <si>
    <t>1 småax synl</t>
  </si>
  <si>
    <t>1/2 axet framme</t>
  </si>
  <si>
    <t>hela axet framme</t>
  </si>
  <si>
    <t>Beg blomning</t>
  </si>
  <si>
    <t>full blom</t>
  </si>
  <si>
    <t>beg mjölkmognad</t>
  </si>
  <si>
    <t>mjölkm.</t>
  </si>
  <si>
    <t>sen m-m, klibbigt</t>
  </si>
  <si>
    <t>beg degmogn, ostigt</t>
  </si>
  <si>
    <t>degm., nagelavtr tb</t>
  </si>
  <si>
    <t>sen d-m, n-avtr kvar</t>
  </si>
  <si>
    <t>kornvallmo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</si>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</sst>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_-* #,##0.00\ _k_r_-;\-* #,##0.00\ _k_r_-;_-* &quot;-&quot;??\ _k_r_-;_-@_-"/>
    <numFmt numFmtId="166" formatCode="_-* #,##0\ _k_r_-;\-* #,##0\ _k_r_-;_-* &quot;-&quot;??\ _k_r_-;_-@_-"/>
    <numFmt numFmtId="167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sz val="10"/>
      <name val="Arial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10" fillId="0" borderId="0"/>
  </cellStyleXfs>
  <cellXfs count="83">
    <xf numFmtId="0" fontId="0" fillId="0" borderId="0" xfId="0"/>
    <xf numFmtId="0" fontId="4" fillId="0" borderId="0" xfId="2" applyFont="1" applyProtection="1">
      <protection locked="0"/>
    </xf>
    <xf numFmtId="0" fontId="3" fillId="0" borderId="0" xfId="2" applyProtection="1">
      <protection locked="0"/>
    </xf>
    <xf numFmtId="0" fontId="5" fillId="0" borderId="0" xfId="2" applyFont="1" applyProtection="1">
      <protection locked="0"/>
    </xf>
    <xf numFmtId="1" fontId="6" fillId="0" borderId="0" xfId="2" applyNumberFormat="1" applyFont="1" applyAlignment="1" applyProtection="1">
      <alignment horizontal="left"/>
      <protection locked="0"/>
    </xf>
    <xf numFmtId="1" fontId="6" fillId="0" borderId="0" xfId="2" applyNumberFormat="1" applyFont="1" applyProtection="1">
      <protection locked="0"/>
    </xf>
    <xf numFmtId="1" fontId="4" fillId="0" borderId="0" xfId="2" applyNumberFormat="1" applyFont="1" applyProtection="1">
      <protection locked="0"/>
    </xf>
    <xf numFmtId="0" fontId="7" fillId="0" borderId="0" xfId="2" applyFont="1" applyProtection="1">
      <protection locked="0"/>
    </xf>
    <xf numFmtId="0" fontId="0" fillId="0" borderId="0" xfId="0"/>
    <xf numFmtId="1" fontId="6" fillId="0" borderId="0" xfId="2" applyNumberFormat="1" applyFont="1" applyAlignment="1" applyProtection="1">
      <alignment horizontal="left"/>
      <protection locked="0"/>
    </xf>
    <xf numFmtId="1" fontId="6" fillId="0" borderId="0" xfId="2" applyNumberFormat="1" applyFont="1" applyProtection="1">
      <protection locked="0"/>
    </xf>
    <xf numFmtId="1" fontId="4" fillId="0" borderId="0" xfId="2" applyNumberFormat="1" applyFont="1" applyProtection="1">
      <protection locked="0"/>
    </xf>
    <xf numFmtId="0" fontId="4" fillId="0" borderId="1" xfId="2" applyFont="1" applyBorder="1" applyProtection="1">
      <protection locked="0"/>
    </xf>
    <xf numFmtId="0" fontId="0" fillId="0" borderId="1" xfId="0" applyBorder="1"/>
    <xf numFmtId="1" fontId="6" fillId="0" borderId="1" xfId="2" applyNumberFormat="1" applyFont="1" applyBorder="1" applyAlignment="1" applyProtection="1">
      <alignment horizontal="left"/>
      <protection locked="0"/>
    </xf>
    <xf numFmtId="0" fontId="6" fillId="2" borderId="2" xfId="2" applyFont="1" applyFill="1" applyBorder="1" applyAlignment="1" applyProtection="1">
      <alignment vertical="center" wrapText="1"/>
      <protection locked="0"/>
    </xf>
    <xf numFmtId="0" fontId="6" fillId="2" borderId="3" xfId="2" applyFont="1" applyFill="1" applyBorder="1" applyAlignment="1" applyProtection="1">
      <alignment vertical="center"/>
      <protection locked="0"/>
    </xf>
    <xf numFmtId="0" fontId="6" fillId="2" borderId="3" xfId="2" applyFont="1" applyFill="1" applyBorder="1" applyAlignment="1" applyProtection="1">
      <alignment vertical="center"/>
      <protection locked="0"/>
    </xf>
    <xf numFmtId="0" fontId="3" fillId="2" borderId="4" xfId="2" applyFill="1" applyBorder="1" applyAlignment="1" applyProtection="1">
      <alignment vertical="center"/>
      <protection locked="0"/>
    </xf>
    <xf numFmtId="14" fontId="5" fillId="2" borderId="5" xfId="2" applyNumberFormat="1" applyFont="1" applyFill="1" applyBorder="1" applyAlignment="1" applyProtection="1">
      <alignment horizontal="center" vertical="center"/>
      <protection locked="0"/>
    </xf>
    <xf numFmtId="49" fontId="5" fillId="2" borderId="5" xfId="2" applyNumberFormat="1" applyFont="1" applyFill="1" applyBorder="1" applyAlignment="1" applyProtection="1">
      <alignment horizontal="center" vertical="center"/>
      <protection locked="0"/>
    </xf>
    <xf numFmtId="0" fontId="6" fillId="0" borderId="6" xfId="2" applyFont="1" applyBorder="1" applyAlignment="1" applyProtection="1">
      <alignment vertical="center" wrapText="1"/>
      <protection locked="0"/>
    </xf>
    <xf numFmtId="0" fontId="6" fillId="0" borderId="7" xfId="2" applyFont="1" applyBorder="1" applyAlignment="1" applyProtection="1">
      <alignment vertical="center"/>
      <protection locked="0"/>
    </xf>
    <xf numFmtId="0" fontId="6" fillId="0" borderId="7" xfId="2" applyFont="1" applyBorder="1" applyAlignment="1" applyProtection="1">
      <alignment vertical="center"/>
      <protection locked="0"/>
    </xf>
    <xf numFmtId="0" fontId="6" fillId="0" borderId="8" xfId="2" applyFont="1" applyBorder="1" applyAlignment="1" applyProtection="1">
      <alignment vertical="center"/>
      <protection locked="0"/>
    </xf>
    <xf numFmtId="0" fontId="6" fillId="2" borderId="5" xfId="3" applyFont="1" applyFill="1" applyBorder="1" applyAlignment="1">
      <alignment horizontal="center" vertical="top" wrapText="1"/>
    </xf>
    <xf numFmtId="0" fontId="4" fillId="0" borderId="5" xfId="2" applyFont="1" applyBorder="1" applyProtection="1">
      <protection locked="0"/>
    </xf>
    <xf numFmtId="0" fontId="8" fillId="2" borderId="5" xfId="2" applyFont="1" applyFill="1" applyBorder="1" applyAlignment="1" applyProtection="1">
      <alignment horizontal="center" vertical="top" wrapText="1"/>
      <protection locked="0"/>
    </xf>
    <xf numFmtId="0" fontId="3" fillId="0" borderId="9" xfId="2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3" fillId="0" borderId="5" xfId="2" applyBorder="1" applyAlignment="1" applyProtection="1">
      <alignment vertical="center"/>
      <protection locked="0"/>
    </xf>
    <xf numFmtId="0" fontId="3" fillId="0" borderId="5" xfId="2" applyBorder="1" applyAlignment="1" applyProtection="1">
      <alignment horizontal="center" vertical="center"/>
      <protection locked="0"/>
    </xf>
    <xf numFmtId="14" fontId="5" fillId="0" borderId="5" xfId="2" applyNumberFormat="1" applyFont="1" applyBorder="1" applyAlignment="1" applyProtection="1">
      <alignment horizontal="center" vertical="center"/>
      <protection locked="0"/>
    </xf>
    <xf numFmtId="0" fontId="3" fillId="0" borderId="0" xfId="2"/>
    <xf numFmtId="164" fontId="8" fillId="0" borderId="5" xfId="1" applyNumberFormat="1" applyFont="1" applyBorder="1" applyAlignment="1">
      <alignment horizontal="left" vertical="center"/>
    </xf>
    <xf numFmtId="0" fontId="5" fillId="0" borderId="5" xfId="2" applyFont="1" applyBorder="1" applyAlignment="1">
      <alignment horizontal="center" vertical="center"/>
    </xf>
    <xf numFmtId="0" fontId="9" fillId="0" borderId="0" xfId="2" applyFont="1" applyProtection="1">
      <protection hidden="1"/>
    </xf>
    <xf numFmtId="164" fontId="3" fillId="0" borderId="5" xfId="2" applyNumberFormat="1" applyBorder="1" applyAlignment="1">
      <alignment horizontal="center" vertical="center"/>
    </xf>
    <xf numFmtId="0" fontId="8" fillId="0" borderId="0" xfId="2" applyFont="1"/>
    <xf numFmtId="164" fontId="8" fillId="0" borderId="5" xfId="2" applyNumberFormat="1" applyFont="1" applyBorder="1" applyAlignment="1">
      <alignment horizontal="center" vertical="center"/>
    </xf>
    <xf numFmtId="0" fontId="3" fillId="0" borderId="5" xfId="2" applyBorder="1" applyAlignment="1">
      <alignment horizontal="center" vertical="center"/>
    </xf>
    <xf numFmtId="164" fontId="9" fillId="0" borderId="0" xfId="2" applyNumberFormat="1" applyFont="1" applyProtection="1">
      <protection hidden="1"/>
    </xf>
    <xf numFmtId="164" fontId="3" fillId="0" borderId="5" xfId="4" applyNumberFormat="1" applyBorder="1" applyAlignment="1">
      <alignment horizontal="center" vertical="center"/>
    </xf>
    <xf numFmtId="0" fontId="3" fillId="0" borderId="5" xfId="4" applyBorder="1" applyAlignment="1">
      <alignment horizontal="left" vertical="center"/>
    </xf>
    <xf numFmtId="164" fontId="8" fillId="0" borderId="0" xfId="2" applyNumberFormat="1" applyFont="1"/>
    <xf numFmtId="0" fontId="3" fillId="0" borderId="5" xfId="4" applyBorder="1" applyAlignment="1">
      <alignment horizontal="center" vertical="center"/>
    </xf>
    <xf numFmtId="164" fontId="3" fillId="0" borderId="0" xfId="2" applyNumberFormat="1"/>
    <xf numFmtId="2" fontId="3" fillId="0" borderId="0" xfId="2" applyNumberFormat="1"/>
    <xf numFmtId="166" fontId="0" fillId="0" borderId="5" xfId="5" applyNumberFormat="1" applyFont="1" applyBorder="1" applyAlignment="1">
      <alignment horizontal="center" vertical="center"/>
    </xf>
    <xf numFmtId="167" fontId="3" fillId="0" borderId="0" xfId="0" applyNumberFormat="1" applyFont="1"/>
    <xf numFmtId="2" fontId="3" fillId="0" borderId="0" xfId="4" applyNumberFormat="1" applyProtection="1">
      <protection hidden="1"/>
    </xf>
    <xf numFmtId="167" fontId="3" fillId="0" borderId="0" xfId="2" applyNumberFormat="1"/>
    <xf numFmtId="0" fontId="3" fillId="0" borderId="5" xfId="4" applyBorder="1" applyAlignment="1">
      <alignment vertical="center"/>
    </xf>
    <xf numFmtId="0" fontId="5" fillId="0" borderId="0" xfId="2" applyFont="1"/>
    <xf numFmtId="167" fontId="3" fillId="0" borderId="5" xfId="0" applyNumberFormat="1" applyFont="1" applyBorder="1" applyAlignment="1" applyProtection="1">
      <alignment horizontal="center"/>
      <protection hidden="1"/>
    </xf>
    <xf numFmtId="164" fontId="3" fillId="0" borderId="5" xfId="0" applyNumberFormat="1" applyFont="1" applyBorder="1" applyAlignment="1" applyProtection="1">
      <alignment horizontal="center"/>
      <protection hidden="1"/>
    </xf>
    <xf numFmtId="0" fontId="3" fillId="3" borderId="9" xfId="2" applyFill="1" applyBorder="1" applyAlignment="1">
      <alignment horizontal="center" vertical="center"/>
    </xf>
    <xf numFmtId="166" fontId="3" fillId="3" borderId="5" xfId="5" applyNumberFormat="1" applyFont="1" applyFill="1" applyBorder="1" applyAlignment="1">
      <alignment horizontal="center" vertical="center"/>
    </xf>
    <xf numFmtId="0" fontId="3" fillId="0" borderId="0" xfId="2" applyAlignment="1">
      <alignment horizontal="left"/>
    </xf>
    <xf numFmtId="0" fontId="11" fillId="0" borderId="0" xfId="6" applyFont="1"/>
    <xf numFmtId="0" fontId="10" fillId="0" borderId="0" xfId="6"/>
    <xf numFmtId="2" fontId="12" fillId="0" borderId="0" xfId="6" applyNumberFormat="1" applyFont="1"/>
    <xf numFmtId="0" fontId="3" fillId="0" borderId="0" xfId="6" applyFont="1"/>
    <xf numFmtId="0" fontId="13" fillId="0" borderId="1" xfId="6" applyFont="1" applyBorder="1"/>
    <xf numFmtId="0" fontId="14" fillId="0" borderId="1" xfId="6" applyFont="1" applyBorder="1"/>
    <xf numFmtId="0" fontId="10" fillId="0" borderId="1" xfId="6" applyBorder="1"/>
    <xf numFmtId="14" fontId="15" fillId="0" borderId="0" xfId="6" applyNumberFormat="1" applyFont="1" applyAlignment="1">
      <alignment horizontal="left" vertical="top"/>
    </xf>
    <xf numFmtId="0" fontId="6" fillId="0" borderId="0" xfId="6" applyFont="1" applyAlignment="1">
      <alignment horizontal="center" vertical="top" wrapText="1"/>
    </xf>
    <xf numFmtId="0" fontId="6" fillId="4" borderId="0" xfId="3" applyFont="1" applyFill="1" applyAlignment="1">
      <alignment vertical="top" wrapText="1"/>
    </xf>
    <xf numFmtId="0" fontId="2" fillId="0" borderId="0" xfId="6" applyFont="1" applyAlignment="1">
      <alignment horizontal="left" vertical="center"/>
    </xf>
    <xf numFmtId="0" fontId="10" fillId="0" borderId="0" xfId="6" applyAlignment="1">
      <alignment vertical="center"/>
    </xf>
    <xf numFmtId="0" fontId="10" fillId="0" borderId="5" xfId="6" applyBorder="1" applyAlignment="1">
      <alignment horizontal="center" vertical="center"/>
    </xf>
    <xf numFmtId="0" fontId="6" fillId="0" borderId="0" xfId="6" applyFont="1" applyAlignment="1">
      <alignment horizontal="right" textRotation="90"/>
    </xf>
    <xf numFmtId="0" fontId="10" fillId="0" borderId="0" xfId="6" applyAlignment="1">
      <alignment horizontal="left" textRotation="90" wrapText="1"/>
    </xf>
    <xf numFmtId="0" fontId="10" fillId="0" borderId="0" xfId="6" applyAlignment="1">
      <alignment horizontal="left" wrapText="1"/>
    </xf>
    <xf numFmtId="0" fontId="6" fillId="0" borderId="0" xfId="6" applyFont="1" applyAlignment="1">
      <alignment horizontal="left" vertical="top" textRotation="90"/>
    </xf>
    <xf numFmtId="0" fontId="6" fillId="0" borderId="0" xfId="6" applyFont="1" applyAlignment="1">
      <alignment horizontal="left" vertical="top"/>
    </xf>
    <xf numFmtId="0" fontId="6" fillId="0" borderId="0" xfId="6" applyFont="1" applyAlignment="1">
      <alignment textRotation="90"/>
    </xf>
    <xf numFmtId="0" fontId="10" fillId="0" borderId="0" xfId="6" applyAlignment="1">
      <alignment textRotation="90"/>
    </xf>
    <xf numFmtId="0" fontId="10" fillId="0" borderId="0" xfId="6" applyAlignment="1">
      <alignment horizontal="left" textRotation="90"/>
    </xf>
    <xf numFmtId="0" fontId="6" fillId="0" borderId="0" xfId="3" applyFont="1" applyFill="1" applyAlignment="1">
      <alignment vertical="top" wrapText="1"/>
    </xf>
    <xf numFmtId="0" fontId="10" fillId="0" borderId="1" xfId="6" applyFill="1" applyBorder="1"/>
    <xf numFmtId="16" fontId="10" fillId="0" borderId="1" xfId="6" applyNumberFormat="1" applyBorder="1"/>
  </cellXfs>
  <cellStyles count="7">
    <cellStyle name="Normal" xfId="0" builtinId="0"/>
    <cellStyle name="Normal 2" xfId="3" xr:uid="{B35EA0FA-F410-4104-AB05-22B9E861425A}"/>
    <cellStyle name="Normal 3" xfId="2" xr:uid="{7B43F4B9-C184-4B5E-8B77-0A9A57727320}"/>
    <cellStyle name="Normal 3 2" xfId="4" xr:uid="{94C76459-B596-43EC-A37D-FFE33408D948}"/>
    <cellStyle name="Normal 4" xfId="6" xr:uid="{CBDBCCED-05EC-4A5A-80A0-C244BE20E660}"/>
    <cellStyle name="Tusental" xfId="1" builtinId="3"/>
    <cellStyle name="Tusental 2 2" xfId="5" xr:uid="{A3836392-59F3-409D-BC93-AD15B2BA3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hushallningssallskapet365.sharepoint.com/sites/Frsk/Delade%20dokument/1.%20Hallfreda%20F&#246;rs&#246;ksstation/1.%20F&#246;rs&#246;k%20och%20arbeten/2023/F&#246;rs&#246;k%202023/L&#228;nsf&#246;rs&#246;k/L5-8010,%20I-970-2022,%20ADB%200568970/Ogr&#228;sgraderingar,%20L5-8010P,%20I-970-2022,%20ADB%200568970.xlsx" TargetMode="External"/><Relationship Id="rId2" Type="http://schemas.microsoft.com/office/2019/04/relationships/externalLinkLongPath" Target="/sites/Frsk/Delade%20dokument/1.%20Hallfreda%20F&#246;rs&#246;ksstation/1.%20F&#246;rs&#246;k%20och%20arbeten/2023/F&#246;rs&#246;k%202023/L&#228;nsf&#246;rs&#246;k/L5-8010,%20I-970-2022,%20ADB%200568970/Ogr&#228;sgraderingar,%20L5-8010P,%20I-970-2022,%20ADB%200568970.xlsx?A8EFA267" TargetMode="External"/><Relationship Id="rId1" Type="http://schemas.openxmlformats.org/officeDocument/2006/relationships/externalLinkPath" Target="file:///\\A8EFA267\Ogr&#228;sgraderingar,%20L5-8010P,%20I-970-2022,%20ADB%20056897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Data"/>
      <sheetName val="Marktäckning"/>
      <sheetName val="Effekt"/>
      <sheetName val="Marktäckning 10-29"/>
      <sheetName val="Effekt 10-29"/>
      <sheetName val="Marktäckning 04-14"/>
      <sheetName val="Effekt 04-14"/>
      <sheetName val="Marktäckning 05-23"/>
      <sheetName val="Effekt 05-23"/>
      <sheetName val="Marktäckning 4e"/>
      <sheetName val="Effekt 4e"/>
      <sheetName val="Marktäckning 5e"/>
      <sheetName val="Effekt 5e"/>
    </sheetNames>
    <sheetDataSet>
      <sheetData sheetId="0">
        <row r="4">
          <cell r="B4" t="str">
            <v>L5-8010P</v>
          </cell>
        </row>
        <row r="5">
          <cell r="B5" t="str">
            <v>I-970-2022</v>
          </cell>
          <cell r="G5">
            <v>9</v>
          </cell>
          <cell r="H5">
            <v>1</v>
          </cell>
        </row>
        <row r="6">
          <cell r="B6" t="str">
            <v>0568970</v>
          </cell>
          <cell r="G6">
            <v>6</v>
          </cell>
          <cell r="H6">
            <v>1</v>
          </cell>
        </row>
        <row r="7">
          <cell r="G7">
            <v>3</v>
          </cell>
          <cell r="H7">
            <v>1</v>
          </cell>
        </row>
        <row r="8">
          <cell r="G8">
            <v>1</v>
          </cell>
          <cell r="H8">
            <v>1</v>
          </cell>
        </row>
        <row r="9">
          <cell r="G9">
            <v>7</v>
          </cell>
          <cell r="H9">
            <v>1</v>
          </cell>
        </row>
        <row r="10">
          <cell r="G10">
            <v>2</v>
          </cell>
          <cell r="H10">
            <v>1</v>
          </cell>
        </row>
        <row r="11">
          <cell r="G11">
            <v>5</v>
          </cell>
          <cell r="H11">
            <v>1</v>
          </cell>
        </row>
        <row r="12">
          <cell r="G12">
            <v>4</v>
          </cell>
          <cell r="H12">
            <v>1</v>
          </cell>
        </row>
        <row r="13">
          <cell r="G13">
            <v>10</v>
          </cell>
          <cell r="H13">
            <v>1</v>
          </cell>
        </row>
        <row r="14">
          <cell r="G14">
            <v>8</v>
          </cell>
          <cell r="H14">
            <v>1</v>
          </cell>
        </row>
        <row r="15">
          <cell r="B15">
            <v>10</v>
          </cell>
          <cell r="G15">
            <v>1</v>
          </cell>
          <cell r="H15">
            <v>2</v>
          </cell>
        </row>
        <row r="16">
          <cell r="B16">
            <v>4</v>
          </cell>
          <cell r="G16">
            <v>6</v>
          </cell>
          <cell r="H16">
            <v>2</v>
          </cell>
        </row>
        <row r="17">
          <cell r="G17">
            <v>4</v>
          </cell>
          <cell r="H17">
            <v>2</v>
          </cell>
        </row>
        <row r="18">
          <cell r="G18">
            <v>8</v>
          </cell>
          <cell r="H18">
            <v>2</v>
          </cell>
        </row>
        <row r="19">
          <cell r="G19">
            <v>5</v>
          </cell>
          <cell r="H19">
            <v>2</v>
          </cell>
        </row>
        <row r="20">
          <cell r="G20">
            <v>7</v>
          </cell>
          <cell r="H20">
            <v>2</v>
          </cell>
        </row>
        <row r="21">
          <cell r="G21">
            <v>9</v>
          </cell>
          <cell r="H21">
            <v>2</v>
          </cell>
        </row>
        <row r="22">
          <cell r="G22">
            <v>3</v>
          </cell>
          <cell r="H22">
            <v>2</v>
          </cell>
        </row>
        <row r="23">
          <cell r="G23">
            <v>2</v>
          </cell>
          <cell r="H23">
            <v>2</v>
          </cell>
        </row>
        <row r="24">
          <cell r="G24">
            <v>10</v>
          </cell>
          <cell r="H24">
            <v>2</v>
          </cell>
        </row>
        <row r="25">
          <cell r="G25">
            <v>8</v>
          </cell>
          <cell r="H25">
            <v>3</v>
          </cell>
        </row>
        <row r="26">
          <cell r="G26">
            <v>9</v>
          </cell>
          <cell r="H26">
            <v>3</v>
          </cell>
        </row>
        <row r="27">
          <cell r="G27">
            <v>4</v>
          </cell>
          <cell r="H27">
            <v>3</v>
          </cell>
        </row>
        <row r="28">
          <cell r="G28">
            <v>2</v>
          </cell>
          <cell r="H28">
            <v>3</v>
          </cell>
        </row>
        <row r="29">
          <cell r="G29">
            <v>3</v>
          </cell>
          <cell r="H29">
            <v>3</v>
          </cell>
        </row>
        <row r="30">
          <cell r="G30">
            <v>10</v>
          </cell>
          <cell r="H30">
            <v>3</v>
          </cell>
        </row>
        <row r="31">
          <cell r="G31">
            <v>6</v>
          </cell>
          <cell r="H31">
            <v>3</v>
          </cell>
        </row>
        <row r="32">
          <cell r="G32">
            <v>5</v>
          </cell>
          <cell r="H32">
            <v>3</v>
          </cell>
        </row>
        <row r="33">
          <cell r="G33">
            <v>7</v>
          </cell>
          <cell r="H33">
            <v>3</v>
          </cell>
        </row>
        <row r="34">
          <cell r="G34">
            <v>1</v>
          </cell>
          <cell r="H34">
            <v>3</v>
          </cell>
        </row>
        <row r="35">
          <cell r="G35">
            <v>9</v>
          </cell>
          <cell r="H35">
            <v>4</v>
          </cell>
        </row>
        <row r="36">
          <cell r="G36">
            <v>5</v>
          </cell>
          <cell r="H36">
            <v>4</v>
          </cell>
        </row>
        <row r="37">
          <cell r="G37">
            <v>6</v>
          </cell>
          <cell r="H37">
            <v>4</v>
          </cell>
        </row>
        <row r="38">
          <cell r="G38">
            <v>10</v>
          </cell>
          <cell r="H38">
            <v>4</v>
          </cell>
        </row>
        <row r="39">
          <cell r="G39">
            <v>3</v>
          </cell>
          <cell r="H39">
            <v>4</v>
          </cell>
        </row>
        <row r="40">
          <cell r="G40">
            <v>1</v>
          </cell>
          <cell r="H40">
            <v>4</v>
          </cell>
        </row>
        <row r="41">
          <cell r="G41">
            <v>7</v>
          </cell>
          <cell r="H41">
            <v>4</v>
          </cell>
        </row>
        <row r="42">
          <cell r="G42">
            <v>2</v>
          </cell>
          <cell r="H42">
            <v>4</v>
          </cell>
        </row>
        <row r="43">
          <cell r="G43">
            <v>4</v>
          </cell>
          <cell r="H43">
            <v>4</v>
          </cell>
        </row>
        <row r="44">
          <cell r="G44">
            <v>8</v>
          </cell>
          <cell r="H44">
            <v>4</v>
          </cell>
        </row>
        <row r="88">
          <cell r="A88">
            <v>1</v>
          </cell>
        </row>
        <row r="89">
          <cell r="A89">
            <v>2</v>
          </cell>
        </row>
        <row r="90">
          <cell r="A90">
            <v>3</v>
          </cell>
        </row>
        <row r="91">
          <cell r="A91">
            <v>4</v>
          </cell>
        </row>
        <row r="92">
          <cell r="A92">
            <v>5</v>
          </cell>
        </row>
        <row r="93">
          <cell r="A93">
            <v>6</v>
          </cell>
        </row>
        <row r="94">
          <cell r="A94">
            <v>7</v>
          </cell>
        </row>
        <row r="95">
          <cell r="A95">
            <v>8</v>
          </cell>
        </row>
        <row r="96">
          <cell r="A96">
            <v>9</v>
          </cell>
        </row>
        <row r="97">
          <cell r="A97">
            <v>10</v>
          </cell>
        </row>
        <row r="98">
          <cell r="A98">
            <v>11</v>
          </cell>
        </row>
        <row r="99">
          <cell r="A99">
            <v>12</v>
          </cell>
        </row>
        <row r="100">
          <cell r="A100">
            <v>13</v>
          </cell>
        </row>
        <row r="101">
          <cell r="A101">
            <v>14</v>
          </cell>
        </row>
        <row r="102">
          <cell r="A102">
            <v>15</v>
          </cell>
        </row>
        <row r="103">
          <cell r="A103">
            <v>16</v>
          </cell>
        </row>
        <row r="104">
          <cell r="A104">
            <v>17</v>
          </cell>
        </row>
        <row r="105">
          <cell r="A105">
            <v>18</v>
          </cell>
        </row>
        <row r="106">
          <cell r="A106">
            <v>19</v>
          </cell>
        </row>
        <row r="107">
          <cell r="A107">
            <v>20</v>
          </cell>
        </row>
      </sheetData>
      <sheetData sheetId="1"/>
      <sheetData sheetId="2"/>
      <sheetData sheetId="3">
        <row r="6">
          <cell r="E6" t="str">
            <v>Kornvallmo</v>
          </cell>
          <cell r="G6" t="str">
            <v>våtarv</v>
          </cell>
          <cell r="K6" t="str">
            <v>Viol</v>
          </cell>
          <cell r="M6" t="str">
            <v>Vitblära</v>
          </cell>
          <cell r="O6" t="str">
            <v>Kvickrot</v>
          </cell>
          <cell r="Q6" t="str">
            <v>M</v>
          </cell>
          <cell r="R6" t="str">
            <v>N</v>
          </cell>
          <cell r="S6" t="str">
            <v>O</v>
          </cell>
          <cell r="T6" t="str">
            <v xml:space="preserve">P </v>
          </cell>
          <cell r="U6" t="str">
            <v>Q</v>
          </cell>
          <cell r="V6" t="str">
            <v>R</v>
          </cell>
          <cell r="W6" t="str">
            <v>S</v>
          </cell>
          <cell r="X6" t="str">
            <v>T</v>
          </cell>
          <cell r="Y6" t="str">
            <v>U</v>
          </cell>
          <cell r="Z6" t="str">
            <v>V</v>
          </cell>
        </row>
      </sheetData>
      <sheetData sheetId="4">
        <row r="6">
          <cell r="E6" t="str">
            <v>Effekt totalt</v>
          </cell>
          <cell r="F6" t="str">
            <v>Effekt kornvallmo</v>
          </cell>
          <cell r="J6" t="str">
            <v>Effekt Våtarv</v>
          </cell>
          <cell r="L6" t="str">
            <v>h</v>
          </cell>
          <cell r="M6" t="str">
            <v>i</v>
          </cell>
          <cell r="N6" t="str">
            <v>j</v>
          </cell>
          <cell r="O6" t="str">
            <v>k</v>
          </cell>
          <cell r="P6" t="str">
            <v>l</v>
          </cell>
          <cell r="Q6" t="str">
            <v>m</v>
          </cell>
          <cell r="R6" t="str">
            <v>n</v>
          </cell>
          <cell r="S6" t="str">
            <v>o</v>
          </cell>
          <cell r="T6" t="str">
            <v xml:space="preserve">p </v>
          </cell>
          <cell r="U6" t="str">
            <v>q</v>
          </cell>
          <cell r="V6" t="str">
            <v>r</v>
          </cell>
          <cell r="W6" t="str">
            <v>s</v>
          </cell>
          <cell r="X6" t="str">
            <v>t</v>
          </cell>
          <cell r="Y6" t="str">
            <v>u</v>
          </cell>
          <cell r="Z6" t="str">
            <v>v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F4306-C955-4585-8743-3F67764927E3}">
  <dimension ref="A1:Z183"/>
  <sheetViews>
    <sheetView tabSelected="1" view="pageBreakPreview" zoomScaleNormal="100" zoomScaleSheetLayoutView="100" workbookViewId="0">
      <pane xSplit="4" ySplit="7" topLeftCell="E8" activePane="bottomRight" state="frozen"/>
      <selection activeCell="E11" sqref="E11"/>
      <selection pane="topRight" activeCell="E11" sqref="E11"/>
      <selection pane="bottomLeft" activeCell="E11" sqref="E11"/>
      <selection pane="bottomRight" activeCell="M6" sqref="M6"/>
    </sheetView>
  </sheetViews>
  <sheetFormatPr defaultRowHeight="12.5" x14ac:dyDescent="0.25"/>
  <cols>
    <col min="1" max="1" width="5.7265625" style="33" customWidth="1"/>
    <col min="2" max="2" width="5" style="33" customWidth="1"/>
    <col min="3" max="3" width="5" style="33" hidden="1" customWidth="1"/>
    <col min="4" max="4" width="4.7265625" style="33" customWidth="1"/>
    <col min="5" max="5" width="9" style="33" customWidth="1"/>
    <col min="6" max="6" width="8.81640625" style="33" customWidth="1"/>
    <col min="7" max="26" width="9" style="33" customWidth="1"/>
    <col min="27" max="168" width="8.7265625" style="33"/>
    <col min="169" max="169" width="5.7265625" style="33" customWidth="1"/>
    <col min="170" max="171" width="5" style="33" customWidth="1"/>
    <col min="172" max="172" width="4.7265625" style="33" customWidth="1"/>
    <col min="173" max="216" width="9" style="33" customWidth="1"/>
    <col min="217" max="424" width="8.7265625" style="33"/>
    <col min="425" max="425" width="5.7265625" style="33" customWidth="1"/>
    <col min="426" max="427" width="5" style="33" customWidth="1"/>
    <col min="428" max="428" width="4.7265625" style="33" customWidth="1"/>
    <col min="429" max="472" width="9" style="33" customWidth="1"/>
    <col min="473" max="680" width="8.7265625" style="33"/>
    <col min="681" max="681" width="5.7265625" style="33" customWidth="1"/>
    <col min="682" max="683" width="5" style="33" customWidth="1"/>
    <col min="684" max="684" width="4.7265625" style="33" customWidth="1"/>
    <col min="685" max="728" width="9" style="33" customWidth="1"/>
    <col min="729" max="936" width="8.7265625" style="33"/>
    <col min="937" max="937" width="5.7265625" style="33" customWidth="1"/>
    <col min="938" max="939" width="5" style="33" customWidth="1"/>
    <col min="940" max="940" width="4.7265625" style="33" customWidth="1"/>
    <col min="941" max="984" width="9" style="33" customWidth="1"/>
    <col min="985" max="1192" width="8.7265625" style="33"/>
    <col min="1193" max="1193" width="5.7265625" style="33" customWidth="1"/>
    <col min="1194" max="1195" width="5" style="33" customWidth="1"/>
    <col min="1196" max="1196" width="4.7265625" style="33" customWidth="1"/>
    <col min="1197" max="1240" width="9" style="33" customWidth="1"/>
    <col min="1241" max="1448" width="8.7265625" style="33"/>
    <col min="1449" max="1449" width="5.7265625" style="33" customWidth="1"/>
    <col min="1450" max="1451" width="5" style="33" customWidth="1"/>
    <col min="1452" max="1452" width="4.7265625" style="33" customWidth="1"/>
    <col min="1453" max="1496" width="9" style="33" customWidth="1"/>
    <col min="1497" max="1704" width="8.7265625" style="33"/>
    <col min="1705" max="1705" width="5.7265625" style="33" customWidth="1"/>
    <col min="1706" max="1707" width="5" style="33" customWidth="1"/>
    <col min="1708" max="1708" width="4.7265625" style="33" customWidth="1"/>
    <col min="1709" max="1752" width="9" style="33" customWidth="1"/>
    <col min="1753" max="1960" width="8.7265625" style="33"/>
    <col min="1961" max="1961" width="5.7265625" style="33" customWidth="1"/>
    <col min="1962" max="1963" width="5" style="33" customWidth="1"/>
    <col min="1964" max="1964" width="4.7265625" style="33" customWidth="1"/>
    <col min="1965" max="2008" width="9" style="33" customWidth="1"/>
    <col min="2009" max="2216" width="8.7265625" style="33"/>
    <col min="2217" max="2217" width="5.7265625" style="33" customWidth="1"/>
    <col min="2218" max="2219" width="5" style="33" customWidth="1"/>
    <col min="2220" max="2220" width="4.7265625" style="33" customWidth="1"/>
    <col min="2221" max="2264" width="9" style="33" customWidth="1"/>
    <col min="2265" max="2472" width="8.7265625" style="33"/>
    <col min="2473" max="2473" width="5.7265625" style="33" customWidth="1"/>
    <col min="2474" max="2475" width="5" style="33" customWidth="1"/>
    <col min="2476" max="2476" width="4.7265625" style="33" customWidth="1"/>
    <col min="2477" max="2520" width="9" style="33" customWidth="1"/>
    <col min="2521" max="2728" width="8.7265625" style="33"/>
    <col min="2729" max="2729" width="5.7265625" style="33" customWidth="1"/>
    <col min="2730" max="2731" width="5" style="33" customWidth="1"/>
    <col min="2732" max="2732" width="4.7265625" style="33" customWidth="1"/>
    <col min="2733" max="2776" width="9" style="33" customWidth="1"/>
    <col min="2777" max="2984" width="8.7265625" style="33"/>
    <col min="2985" max="2985" width="5.7265625" style="33" customWidth="1"/>
    <col min="2986" max="2987" width="5" style="33" customWidth="1"/>
    <col min="2988" max="2988" width="4.7265625" style="33" customWidth="1"/>
    <col min="2989" max="3032" width="9" style="33" customWidth="1"/>
    <col min="3033" max="3240" width="8.7265625" style="33"/>
    <col min="3241" max="3241" width="5.7265625" style="33" customWidth="1"/>
    <col min="3242" max="3243" width="5" style="33" customWidth="1"/>
    <col min="3244" max="3244" width="4.7265625" style="33" customWidth="1"/>
    <col min="3245" max="3288" width="9" style="33" customWidth="1"/>
    <col min="3289" max="3496" width="8.7265625" style="33"/>
    <col min="3497" max="3497" width="5.7265625" style="33" customWidth="1"/>
    <col min="3498" max="3499" width="5" style="33" customWidth="1"/>
    <col min="3500" max="3500" width="4.7265625" style="33" customWidth="1"/>
    <col min="3501" max="3544" width="9" style="33" customWidth="1"/>
    <col min="3545" max="3752" width="8.7265625" style="33"/>
    <col min="3753" max="3753" width="5.7265625" style="33" customWidth="1"/>
    <col min="3754" max="3755" width="5" style="33" customWidth="1"/>
    <col min="3756" max="3756" width="4.7265625" style="33" customWidth="1"/>
    <col min="3757" max="3800" width="9" style="33" customWidth="1"/>
    <col min="3801" max="4008" width="8.7265625" style="33"/>
    <col min="4009" max="4009" width="5.7265625" style="33" customWidth="1"/>
    <col min="4010" max="4011" width="5" style="33" customWidth="1"/>
    <col min="4012" max="4012" width="4.7265625" style="33" customWidth="1"/>
    <col min="4013" max="4056" width="9" style="33" customWidth="1"/>
    <col min="4057" max="4264" width="8.7265625" style="33"/>
    <col min="4265" max="4265" width="5.7265625" style="33" customWidth="1"/>
    <col min="4266" max="4267" width="5" style="33" customWidth="1"/>
    <col min="4268" max="4268" width="4.7265625" style="33" customWidth="1"/>
    <col min="4269" max="4312" width="9" style="33" customWidth="1"/>
    <col min="4313" max="4520" width="8.7265625" style="33"/>
    <col min="4521" max="4521" width="5.7265625" style="33" customWidth="1"/>
    <col min="4522" max="4523" width="5" style="33" customWidth="1"/>
    <col min="4524" max="4524" width="4.7265625" style="33" customWidth="1"/>
    <col min="4525" max="4568" width="9" style="33" customWidth="1"/>
    <col min="4569" max="4776" width="8.7265625" style="33"/>
    <col min="4777" max="4777" width="5.7265625" style="33" customWidth="1"/>
    <col min="4778" max="4779" width="5" style="33" customWidth="1"/>
    <col min="4780" max="4780" width="4.7265625" style="33" customWidth="1"/>
    <col min="4781" max="4824" width="9" style="33" customWidth="1"/>
    <col min="4825" max="5032" width="8.7265625" style="33"/>
    <col min="5033" max="5033" width="5.7265625" style="33" customWidth="1"/>
    <col min="5034" max="5035" width="5" style="33" customWidth="1"/>
    <col min="5036" max="5036" width="4.7265625" style="33" customWidth="1"/>
    <col min="5037" max="5080" width="9" style="33" customWidth="1"/>
    <col min="5081" max="5288" width="8.7265625" style="33"/>
    <col min="5289" max="5289" width="5.7265625" style="33" customWidth="1"/>
    <col min="5290" max="5291" width="5" style="33" customWidth="1"/>
    <col min="5292" max="5292" width="4.7265625" style="33" customWidth="1"/>
    <col min="5293" max="5336" width="9" style="33" customWidth="1"/>
    <col min="5337" max="5544" width="8.7265625" style="33"/>
    <col min="5545" max="5545" width="5.7265625" style="33" customWidth="1"/>
    <col min="5546" max="5547" width="5" style="33" customWidth="1"/>
    <col min="5548" max="5548" width="4.7265625" style="33" customWidth="1"/>
    <col min="5549" max="5592" width="9" style="33" customWidth="1"/>
    <col min="5593" max="5800" width="8.7265625" style="33"/>
    <col min="5801" max="5801" width="5.7265625" style="33" customWidth="1"/>
    <col min="5802" max="5803" width="5" style="33" customWidth="1"/>
    <col min="5804" max="5804" width="4.7265625" style="33" customWidth="1"/>
    <col min="5805" max="5848" width="9" style="33" customWidth="1"/>
    <col min="5849" max="6056" width="8.7265625" style="33"/>
    <col min="6057" max="6057" width="5.7265625" style="33" customWidth="1"/>
    <col min="6058" max="6059" width="5" style="33" customWidth="1"/>
    <col min="6060" max="6060" width="4.7265625" style="33" customWidth="1"/>
    <col min="6061" max="6104" width="9" style="33" customWidth="1"/>
    <col min="6105" max="6312" width="8.7265625" style="33"/>
    <col min="6313" max="6313" width="5.7265625" style="33" customWidth="1"/>
    <col min="6314" max="6315" width="5" style="33" customWidth="1"/>
    <col min="6316" max="6316" width="4.7265625" style="33" customWidth="1"/>
    <col min="6317" max="6360" width="9" style="33" customWidth="1"/>
    <col min="6361" max="6568" width="8.7265625" style="33"/>
    <col min="6569" max="6569" width="5.7265625" style="33" customWidth="1"/>
    <col min="6570" max="6571" width="5" style="33" customWidth="1"/>
    <col min="6572" max="6572" width="4.7265625" style="33" customWidth="1"/>
    <col min="6573" max="6616" width="9" style="33" customWidth="1"/>
    <col min="6617" max="6824" width="8.7265625" style="33"/>
    <col min="6825" max="6825" width="5.7265625" style="33" customWidth="1"/>
    <col min="6826" max="6827" width="5" style="33" customWidth="1"/>
    <col min="6828" max="6828" width="4.7265625" style="33" customWidth="1"/>
    <col min="6829" max="6872" width="9" style="33" customWidth="1"/>
    <col min="6873" max="7080" width="8.7265625" style="33"/>
    <col min="7081" max="7081" width="5.7265625" style="33" customWidth="1"/>
    <col min="7082" max="7083" width="5" style="33" customWidth="1"/>
    <col min="7084" max="7084" width="4.7265625" style="33" customWidth="1"/>
    <col min="7085" max="7128" width="9" style="33" customWidth="1"/>
    <col min="7129" max="7336" width="8.7265625" style="33"/>
    <col min="7337" max="7337" width="5.7265625" style="33" customWidth="1"/>
    <col min="7338" max="7339" width="5" style="33" customWidth="1"/>
    <col min="7340" max="7340" width="4.7265625" style="33" customWidth="1"/>
    <col min="7341" max="7384" width="9" style="33" customWidth="1"/>
    <col min="7385" max="7592" width="8.7265625" style="33"/>
    <col min="7593" max="7593" width="5.7265625" style="33" customWidth="1"/>
    <col min="7594" max="7595" width="5" style="33" customWidth="1"/>
    <col min="7596" max="7596" width="4.7265625" style="33" customWidth="1"/>
    <col min="7597" max="7640" width="9" style="33" customWidth="1"/>
    <col min="7641" max="7848" width="8.7265625" style="33"/>
    <col min="7849" max="7849" width="5.7265625" style="33" customWidth="1"/>
    <col min="7850" max="7851" width="5" style="33" customWidth="1"/>
    <col min="7852" max="7852" width="4.7265625" style="33" customWidth="1"/>
    <col min="7853" max="7896" width="9" style="33" customWidth="1"/>
    <col min="7897" max="8104" width="8.7265625" style="33"/>
    <col min="8105" max="8105" width="5.7265625" style="33" customWidth="1"/>
    <col min="8106" max="8107" width="5" style="33" customWidth="1"/>
    <col min="8108" max="8108" width="4.7265625" style="33" customWidth="1"/>
    <col min="8109" max="8152" width="9" style="33" customWidth="1"/>
    <col min="8153" max="8360" width="8.7265625" style="33"/>
    <col min="8361" max="8361" width="5.7265625" style="33" customWidth="1"/>
    <col min="8362" max="8363" width="5" style="33" customWidth="1"/>
    <col min="8364" max="8364" width="4.7265625" style="33" customWidth="1"/>
    <col min="8365" max="8408" width="9" style="33" customWidth="1"/>
    <col min="8409" max="8616" width="8.7265625" style="33"/>
    <col min="8617" max="8617" width="5.7265625" style="33" customWidth="1"/>
    <col min="8618" max="8619" width="5" style="33" customWidth="1"/>
    <col min="8620" max="8620" width="4.7265625" style="33" customWidth="1"/>
    <col min="8621" max="8664" width="9" style="33" customWidth="1"/>
    <col min="8665" max="8872" width="8.7265625" style="33"/>
    <col min="8873" max="8873" width="5.7265625" style="33" customWidth="1"/>
    <col min="8874" max="8875" width="5" style="33" customWidth="1"/>
    <col min="8876" max="8876" width="4.7265625" style="33" customWidth="1"/>
    <col min="8877" max="8920" width="9" style="33" customWidth="1"/>
    <col min="8921" max="9128" width="8.7265625" style="33"/>
    <col min="9129" max="9129" width="5.7265625" style="33" customWidth="1"/>
    <col min="9130" max="9131" width="5" style="33" customWidth="1"/>
    <col min="9132" max="9132" width="4.7265625" style="33" customWidth="1"/>
    <col min="9133" max="9176" width="9" style="33" customWidth="1"/>
    <col min="9177" max="9384" width="8.7265625" style="33"/>
    <col min="9385" max="9385" width="5.7265625" style="33" customWidth="1"/>
    <col min="9386" max="9387" width="5" style="33" customWidth="1"/>
    <col min="9388" max="9388" width="4.7265625" style="33" customWidth="1"/>
    <col min="9389" max="9432" width="9" style="33" customWidth="1"/>
    <col min="9433" max="9640" width="8.7265625" style="33"/>
    <col min="9641" max="9641" width="5.7265625" style="33" customWidth="1"/>
    <col min="9642" max="9643" width="5" style="33" customWidth="1"/>
    <col min="9644" max="9644" width="4.7265625" style="33" customWidth="1"/>
    <col min="9645" max="9688" width="9" style="33" customWidth="1"/>
    <col min="9689" max="9896" width="8.7265625" style="33"/>
    <col min="9897" max="9897" width="5.7265625" style="33" customWidth="1"/>
    <col min="9898" max="9899" width="5" style="33" customWidth="1"/>
    <col min="9900" max="9900" width="4.7265625" style="33" customWidth="1"/>
    <col min="9901" max="9944" width="9" style="33" customWidth="1"/>
    <col min="9945" max="10152" width="8.7265625" style="33"/>
    <col min="10153" max="10153" width="5.7265625" style="33" customWidth="1"/>
    <col min="10154" max="10155" width="5" style="33" customWidth="1"/>
    <col min="10156" max="10156" width="4.7265625" style="33" customWidth="1"/>
    <col min="10157" max="10200" width="9" style="33" customWidth="1"/>
    <col min="10201" max="10408" width="8.7265625" style="33"/>
    <col min="10409" max="10409" width="5.7265625" style="33" customWidth="1"/>
    <col min="10410" max="10411" width="5" style="33" customWidth="1"/>
    <col min="10412" max="10412" width="4.7265625" style="33" customWidth="1"/>
    <col min="10413" max="10456" width="9" style="33" customWidth="1"/>
    <col min="10457" max="10664" width="8.7265625" style="33"/>
    <col min="10665" max="10665" width="5.7265625" style="33" customWidth="1"/>
    <col min="10666" max="10667" width="5" style="33" customWidth="1"/>
    <col min="10668" max="10668" width="4.7265625" style="33" customWidth="1"/>
    <col min="10669" max="10712" width="9" style="33" customWidth="1"/>
    <col min="10713" max="10920" width="8.7265625" style="33"/>
    <col min="10921" max="10921" width="5.7265625" style="33" customWidth="1"/>
    <col min="10922" max="10923" width="5" style="33" customWidth="1"/>
    <col min="10924" max="10924" width="4.7265625" style="33" customWidth="1"/>
    <col min="10925" max="10968" width="9" style="33" customWidth="1"/>
    <col min="10969" max="11176" width="8.7265625" style="33"/>
    <col min="11177" max="11177" width="5.7265625" style="33" customWidth="1"/>
    <col min="11178" max="11179" width="5" style="33" customWidth="1"/>
    <col min="11180" max="11180" width="4.7265625" style="33" customWidth="1"/>
    <col min="11181" max="11224" width="9" style="33" customWidth="1"/>
    <col min="11225" max="11432" width="8.7265625" style="33"/>
    <col min="11433" max="11433" width="5.7265625" style="33" customWidth="1"/>
    <col min="11434" max="11435" width="5" style="33" customWidth="1"/>
    <col min="11436" max="11436" width="4.7265625" style="33" customWidth="1"/>
    <col min="11437" max="11480" width="9" style="33" customWidth="1"/>
    <col min="11481" max="11688" width="8.7265625" style="33"/>
    <col min="11689" max="11689" width="5.7265625" style="33" customWidth="1"/>
    <col min="11690" max="11691" width="5" style="33" customWidth="1"/>
    <col min="11692" max="11692" width="4.7265625" style="33" customWidth="1"/>
    <col min="11693" max="11736" width="9" style="33" customWidth="1"/>
    <col min="11737" max="11944" width="8.7265625" style="33"/>
    <col min="11945" max="11945" width="5.7265625" style="33" customWidth="1"/>
    <col min="11946" max="11947" width="5" style="33" customWidth="1"/>
    <col min="11948" max="11948" width="4.7265625" style="33" customWidth="1"/>
    <col min="11949" max="11992" width="9" style="33" customWidth="1"/>
    <col min="11993" max="12200" width="8.7265625" style="33"/>
    <col min="12201" max="12201" width="5.7265625" style="33" customWidth="1"/>
    <col min="12202" max="12203" width="5" style="33" customWidth="1"/>
    <col min="12204" max="12204" width="4.7265625" style="33" customWidth="1"/>
    <col min="12205" max="12248" width="9" style="33" customWidth="1"/>
    <col min="12249" max="12456" width="8.7265625" style="33"/>
    <col min="12457" max="12457" width="5.7265625" style="33" customWidth="1"/>
    <col min="12458" max="12459" width="5" style="33" customWidth="1"/>
    <col min="12460" max="12460" width="4.7265625" style="33" customWidth="1"/>
    <col min="12461" max="12504" width="9" style="33" customWidth="1"/>
    <col min="12505" max="12712" width="8.7265625" style="33"/>
    <col min="12713" max="12713" width="5.7265625" style="33" customWidth="1"/>
    <col min="12714" max="12715" width="5" style="33" customWidth="1"/>
    <col min="12716" max="12716" width="4.7265625" style="33" customWidth="1"/>
    <col min="12717" max="12760" width="9" style="33" customWidth="1"/>
    <col min="12761" max="12968" width="8.7265625" style="33"/>
    <col min="12969" max="12969" width="5.7265625" style="33" customWidth="1"/>
    <col min="12970" max="12971" width="5" style="33" customWidth="1"/>
    <col min="12972" max="12972" width="4.7265625" style="33" customWidth="1"/>
    <col min="12973" max="13016" width="9" style="33" customWidth="1"/>
    <col min="13017" max="13224" width="8.7265625" style="33"/>
    <col min="13225" max="13225" width="5.7265625" style="33" customWidth="1"/>
    <col min="13226" max="13227" width="5" style="33" customWidth="1"/>
    <col min="13228" max="13228" width="4.7265625" style="33" customWidth="1"/>
    <col min="13229" max="13272" width="9" style="33" customWidth="1"/>
    <col min="13273" max="13480" width="8.7265625" style="33"/>
    <col min="13481" max="13481" width="5.7265625" style="33" customWidth="1"/>
    <col min="13482" max="13483" width="5" style="33" customWidth="1"/>
    <col min="13484" max="13484" width="4.7265625" style="33" customWidth="1"/>
    <col min="13485" max="13528" width="9" style="33" customWidth="1"/>
    <col min="13529" max="13736" width="8.7265625" style="33"/>
    <col min="13737" max="13737" width="5.7265625" style="33" customWidth="1"/>
    <col min="13738" max="13739" width="5" style="33" customWidth="1"/>
    <col min="13740" max="13740" width="4.7265625" style="33" customWidth="1"/>
    <col min="13741" max="13784" width="9" style="33" customWidth="1"/>
    <col min="13785" max="13992" width="8.7265625" style="33"/>
    <col min="13993" max="13993" width="5.7265625" style="33" customWidth="1"/>
    <col min="13994" max="13995" width="5" style="33" customWidth="1"/>
    <col min="13996" max="13996" width="4.7265625" style="33" customWidth="1"/>
    <col min="13997" max="14040" width="9" style="33" customWidth="1"/>
    <col min="14041" max="14248" width="8.7265625" style="33"/>
    <col min="14249" max="14249" width="5.7265625" style="33" customWidth="1"/>
    <col min="14250" max="14251" width="5" style="33" customWidth="1"/>
    <col min="14252" max="14252" width="4.7265625" style="33" customWidth="1"/>
    <col min="14253" max="14296" width="9" style="33" customWidth="1"/>
    <col min="14297" max="14504" width="8.7265625" style="33"/>
    <col min="14505" max="14505" width="5.7265625" style="33" customWidth="1"/>
    <col min="14506" max="14507" width="5" style="33" customWidth="1"/>
    <col min="14508" max="14508" width="4.7265625" style="33" customWidth="1"/>
    <col min="14509" max="14552" width="9" style="33" customWidth="1"/>
    <col min="14553" max="14760" width="8.7265625" style="33"/>
    <col min="14761" max="14761" width="5.7265625" style="33" customWidth="1"/>
    <col min="14762" max="14763" width="5" style="33" customWidth="1"/>
    <col min="14764" max="14764" width="4.7265625" style="33" customWidth="1"/>
    <col min="14765" max="14808" width="9" style="33" customWidth="1"/>
    <col min="14809" max="15016" width="8.7265625" style="33"/>
    <col min="15017" max="15017" width="5.7265625" style="33" customWidth="1"/>
    <col min="15018" max="15019" width="5" style="33" customWidth="1"/>
    <col min="15020" max="15020" width="4.7265625" style="33" customWidth="1"/>
    <col min="15021" max="15064" width="9" style="33" customWidth="1"/>
    <col min="15065" max="15272" width="8.7265625" style="33"/>
    <col min="15273" max="15273" width="5.7265625" style="33" customWidth="1"/>
    <col min="15274" max="15275" width="5" style="33" customWidth="1"/>
    <col min="15276" max="15276" width="4.7265625" style="33" customWidth="1"/>
    <col min="15277" max="15320" width="9" style="33" customWidth="1"/>
    <col min="15321" max="15528" width="8.7265625" style="33"/>
    <col min="15529" max="15529" width="5.7265625" style="33" customWidth="1"/>
    <col min="15530" max="15531" width="5" style="33" customWidth="1"/>
    <col min="15532" max="15532" width="4.7265625" style="33" customWidth="1"/>
    <col min="15533" max="15576" width="9" style="33" customWidth="1"/>
    <col min="15577" max="15784" width="8.7265625" style="33"/>
    <col min="15785" max="15785" width="5.7265625" style="33" customWidth="1"/>
    <col min="15786" max="15787" width="5" style="33" customWidth="1"/>
    <col min="15788" max="15788" width="4.7265625" style="33" customWidth="1"/>
    <col min="15789" max="15832" width="9" style="33" customWidth="1"/>
    <col min="15833" max="16040" width="8.7265625" style="33"/>
    <col min="16041" max="16041" width="5.7265625" style="33" customWidth="1"/>
    <col min="16042" max="16043" width="5" style="33" customWidth="1"/>
    <col min="16044" max="16044" width="4.7265625" style="33" customWidth="1"/>
    <col min="16045" max="16088" width="9" style="33" customWidth="1"/>
    <col min="16089" max="16296" width="8.7265625" style="33"/>
    <col min="16297" max="16384" width="9.1796875" style="33" customWidth="1"/>
  </cols>
  <sheetData>
    <row r="1" spans="1:26" s="2" customFormat="1" ht="13" x14ac:dyDescent="0.3">
      <c r="A1" s="1"/>
      <c r="F1" s="3" t="s">
        <v>0</v>
      </c>
      <c r="G1" s="4" t="str">
        <f>[1]Data!$B$6</f>
        <v>0568970</v>
      </c>
      <c r="H1" s="4"/>
      <c r="I1" s="3" t="s">
        <v>1</v>
      </c>
      <c r="J1" s="5" t="str">
        <f>[1]Data!$B$4</f>
        <v>L5-8010P</v>
      </c>
      <c r="K1" s="5"/>
      <c r="L1" s="3"/>
      <c r="M1" s="3" t="s">
        <v>2</v>
      </c>
      <c r="N1" s="6" t="str">
        <f>[1]Data!$B$5</f>
        <v>I-970-2022</v>
      </c>
      <c r="O1" s="5"/>
      <c r="Q1" s="3" t="s">
        <v>0</v>
      </c>
      <c r="R1" s="4" t="str">
        <f>[1]Data!$B$6</f>
        <v>0568970</v>
      </c>
      <c r="S1" s="4"/>
      <c r="T1" s="3" t="s">
        <v>1</v>
      </c>
      <c r="U1" s="5" t="str">
        <f>[1]Data!$B$4</f>
        <v>L5-8010P</v>
      </c>
      <c r="V1" s="5"/>
      <c r="W1" s="3"/>
      <c r="X1" s="3" t="s">
        <v>2</v>
      </c>
      <c r="Y1" s="6" t="str">
        <f>[1]Data!$B$5</f>
        <v>I-970-2022</v>
      </c>
      <c r="Z1" s="5"/>
    </row>
    <row r="2" spans="1:26" s="2" customFormat="1" ht="15.5" x14ac:dyDescent="0.35">
      <c r="A2" s="7" t="s">
        <v>3</v>
      </c>
      <c r="B2" s="8"/>
      <c r="C2" s="8"/>
      <c r="D2" s="8"/>
      <c r="F2" s="3"/>
      <c r="G2" s="9"/>
      <c r="H2" s="9"/>
      <c r="I2" s="3"/>
      <c r="J2" s="10"/>
      <c r="K2" s="10"/>
      <c r="L2" s="3"/>
      <c r="M2" s="3"/>
      <c r="N2" s="11"/>
      <c r="O2" s="10"/>
      <c r="Q2" s="3"/>
      <c r="R2" s="9"/>
      <c r="S2" s="9"/>
      <c r="T2" s="3"/>
      <c r="U2" s="10"/>
      <c r="V2" s="10"/>
      <c r="W2" s="3"/>
      <c r="X2" s="3"/>
      <c r="Y2" s="11"/>
      <c r="Z2" s="10"/>
    </row>
    <row r="3" spans="1:26" s="2" customFormat="1" ht="15.5" x14ac:dyDescent="0.35">
      <c r="A3" s="7" t="s">
        <v>4</v>
      </c>
      <c r="B3" s="8"/>
      <c r="C3" s="8"/>
      <c r="D3" s="8"/>
      <c r="F3" s="3"/>
      <c r="G3" s="9"/>
      <c r="H3" s="9"/>
      <c r="I3" s="3"/>
      <c r="J3" s="10"/>
      <c r="K3" s="10"/>
      <c r="L3" s="3"/>
      <c r="M3" s="3"/>
      <c r="N3" s="11"/>
      <c r="O3" s="10"/>
      <c r="Q3" s="3"/>
      <c r="R3" s="9"/>
      <c r="S3" s="9"/>
      <c r="T3" s="3"/>
      <c r="U3" s="10"/>
      <c r="V3" s="10"/>
      <c r="W3" s="3"/>
      <c r="X3" s="3"/>
      <c r="Y3" s="11"/>
      <c r="Z3" s="10"/>
    </row>
    <row r="4" spans="1:26" s="2" customFormat="1" ht="14.5" x14ac:dyDescent="0.35">
      <c r="A4" s="12" t="s">
        <v>5</v>
      </c>
      <c r="B4" s="13"/>
      <c r="C4" s="13"/>
      <c r="D4" s="13"/>
      <c r="E4" s="2" t="s">
        <v>6</v>
      </c>
      <c r="F4" s="3"/>
      <c r="G4" s="14"/>
      <c r="H4" s="14"/>
      <c r="I4" s="3"/>
      <c r="J4" s="10"/>
      <c r="K4" s="10"/>
      <c r="L4" s="3"/>
      <c r="M4" s="3"/>
      <c r="N4" s="11"/>
      <c r="O4" s="10"/>
      <c r="Q4" s="3"/>
      <c r="R4" s="14"/>
      <c r="S4" s="14"/>
      <c r="T4" s="3"/>
      <c r="U4" s="10"/>
      <c r="V4" s="10"/>
      <c r="W4" s="3"/>
      <c r="X4" s="3"/>
      <c r="Y4" s="11"/>
      <c r="Z4" s="10"/>
    </row>
    <row r="5" spans="1:26" s="2" customFormat="1" ht="24" customHeight="1" x14ac:dyDescent="0.25">
      <c r="A5" s="15" t="s">
        <v>7</v>
      </c>
      <c r="B5" s="16"/>
      <c r="C5" s="17"/>
      <c r="D5" s="18"/>
      <c r="E5" s="19">
        <v>45069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2" customFormat="1" ht="33.65" customHeight="1" x14ac:dyDescent="0.25">
      <c r="A6" s="21" t="s">
        <v>8</v>
      </c>
      <c r="B6" s="22"/>
      <c r="C6" s="23"/>
      <c r="D6" s="24" t="s">
        <v>9</v>
      </c>
      <c r="E6" s="25" t="str">
        <f>'[1]Marktäckning 10-29'!E6</f>
        <v>Kornvallmo</v>
      </c>
      <c r="F6" s="25"/>
      <c r="G6" s="25" t="str">
        <f>'[1]Marktäckning 10-29'!G6</f>
        <v>våtarv</v>
      </c>
      <c r="H6" s="25"/>
      <c r="I6" s="25"/>
      <c r="J6" s="25"/>
      <c r="K6" s="25" t="str">
        <f>'[1]Marktäckning 10-29'!K6</f>
        <v>Viol</v>
      </c>
      <c r="L6" s="25"/>
      <c r="M6" s="25" t="str">
        <f>'[1]Marktäckning 10-29'!M6</f>
        <v>Vitblära</v>
      </c>
      <c r="N6" s="25"/>
      <c r="O6" s="25" t="str">
        <f>'[1]Marktäckning 10-29'!O6</f>
        <v>Kvickrot</v>
      </c>
      <c r="P6" s="25" t="s">
        <v>10</v>
      </c>
      <c r="Q6" s="25" t="str">
        <f>'[1]Marktäckning 10-29'!Q6</f>
        <v>M</v>
      </c>
      <c r="R6" s="25" t="str">
        <f>'[1]Marktäckning 10-29'!R6</f>
        <v>N</v>
      </c>
      <c r="S6" s="25" t="str">
        <f>'[1]Marktäckning 10-29'!S6</f>
        <v>O</v>
      </c>
      <c r="T6" s="25" t="str">
        <f>'[1]Marktäckning 10-29'!T6</f>
        <v xml:space="preserve">P </v>
      </c>
      <c r="U6" s="25" t="str">
        <f>'[1]Marktäckning 10-29'!U6</f>
        <v>Q</v>
      </c>
      <c r="V6" s="25" t="str">
        <f>'[1]Marktäckning 10-29'!V6</f>
        <v>R</v>
      </c>
      <c r="W6" s="25" t="str">
        <f>'[1]Marktäckning 10-29'!W6</f>
        <v>S</v>
      </c>
      <c r="X6" s="25" t="str">
        <f>'[1]Marktäckning 10-29'!X6</f>
        <v>T</v>
      </c>
      <c r="Y6" s="25" t="str">
        <f>'[1]Marktäckning 10-29'!Y6</f>
        <v>U</v>
      </c>
      <c r="Z6" s="25" t="str">
        <f>'[1]Marktäckning 10-29'!Z6</f>
        <v>V</v>
      </c>
    </row>
    <row r="7" spans="1:26" s="2" customFormat="1" ht="12" customHeight="1" x14ac:dyDescent="0.25">
      <c r="A7" s="26" t="s">
        <v>11</v>
      </c>
      <c r="B7" s="26" t="s">
        <v>12</v>
      </c>
      <c r="C7" s="26" t="s">
        <v>12</v>
      </c>
      <c r="D7" s="26" t="s">
        <v>13</v>
      </c>
      <c r="E7" s="27">
        <v>1</v>
      </c>
      <c r="F7" s="27">
        <v>2</v>
      </c>
      <c r="G7" s="27">
        <v>3</v>
      </c>
      <c r="H7" s="27">
        <v>4</v>
      </c>
      <c r="I7" s="27">
        <v>5</v>
      </c>
      <c r="J7" s="27">
        <v>6</v>
      </c>
      <c r="K7" s="27">
        <v>7</v>
      </c>
      <c r="L7" s="27">
        <v>8</v>
      </c>
      <c r="M7" s="27">
        <v>9</v>
      </c>
      <c r="N7" s="27">
        <v>10</v>
      </c>
      <c r="O7" s="27">
        <v>11</v>
      </c>
      <c r="P7" s="27">
        <v>12</v>
      </c>
      <c r="Q7" s="27">
        <v>13</v>
      </c>
      <c r="R7" s="27">
        <v>14</v>
      </c>
      <c r="S7" s="27">
        <v>15</v>
      </c>
      <c r="T7" s="27">
        <v>16</v>
      </c>
      <c r="U7" s="27">
        <v>17</v>
      </c>
      <c r="V7" s="27">
        <v>18</v>
      </c>
      <c r="W7" s="27">
        <v>19</v>
      </c>
      <c r="X7" s="27">
        <v>20</v>
      </c>
      <c r="Y7" s="27">
        <v>21</v>
      </c>
      <c r="Z7" s="27">
        <v>22</v>
      </c>
    </row>
    <row r="8" spans="1:26" s="2" customFormat="1" ht="24" customHeight="1" x14ac:dyDescent="0.25">
      <c r="A8" s="28">
        <v>1</v>
      </c>
      <c r="B8" s="28">
        <f>[1]Data!G5</f>
        <v>9</v>
      </c>
      <c r="C8" s="28" t="e">
        <f>[1]Data!#REF!</f>
        <v>#REF!</v>
      </c>
      <c r="D8" s="28">
        <f>[1]Data!H5</f>
        <v>1</v>
      </c>
      <c r="E8" s="29">
        <v>0</v>
      </c>
      <c r="F8" s="29"/>
      <c r="G8" s="29">
        <v>10</v>
      </c>
      <c r="H8" s="29"/>
      <c r="I8" s="29"/>
      <c r="J8" s="29"/>
      <c r="K8" s="29">
        <v>12</v>
      </c>
      <c r="L8" s="29"/>
      <c r="M8" s="29">
        <v>3</v>
      </c>
      <c r="N8" s="29"/>
      <c r="O8" s="29">
        <v>0.1</v>
      </c>
      <c r="P8" s="29">
        <v>0.5</v>
      </c>
      <c r="Q8" s="29"/>
      <c r="R8" s="30"/>
      <c r="S8" s="31"/>
      <c r="T8" s="31"/>
      <c r="U8" s="31"/>
      <c r="V8" s="31"/>
      <c r="W8" s="31"/>
      <c r="X8" s="31"/>
      <c r="Y8" s="31"/>
      <c r="Z8" s="31"/>
    </row>
    <row r="9" spans="1:26" s="2" customFormat="1" ht="24" customHeight="1" x14ac:dyDescent="0.25">
      <c r="A9" s="31">
        <v>2</v>
      </c>
      <c r="B9" s="28">
        <f>[1]Data!G6</f>
        <v>6</v>
      </c>
      <c r="C9" s="28" t="e">
        <f>[1]Data!#REF!</f>
        <v>#REF!</v>
      </c>
      <c r="D9" s="28">
        <f>[1]Data!H6</f>
        <v>1</v>
      </c>
      <c r="E9" s="29">
        <v>0</v>
      </c>
      <c r="F9" s="29"/>
      <c r="G9" s="29">
        <v>0</v>
      </c>
      <c r="H9" s="29"/>
      <c r="I9" s="29"/>
      <c r="J9" s="29"/>
      <c r="K9" s="29">
        <v>12</v>
      </c>
      <c r="L9" s="29"/>
      <c r="M9" s="29">
        <v>0</v>
      </c>
      <c r="N9" s="29"/>
      <c r="O9" s="29">
        <v>0.1</v>
      </c>
      <c r="P9" s="29">
        <v>0.5</v>
      </c>
      <c r="Q9" s="29"/>
      <c r="R9" s="30"/>
      <c r="S9" s="31"/>
      <c r="T9" s="31"/>
      <c r="U9" s="31"/>
      <c r="V9" s="31"/>
      <c r="W9" s="31"/>
      <c r="X9" s="31"/>
      <c r="Y9" s="31"/>
      <c r="Z9" s="31"/>
    </row>
    <row r="10" spans="1:26" s="2" customFormat="1" ht="24" customHeight="1" x14ac:dyDescent="0.25">
      <c r="A10" s="31">
        <v>3</v>
      </c>
      <c r="B10" s="28">
        <f>[1]Data!G7</f>
        <v>3</v>
      </c>
      <c r="C10" s="28" t="e">
        <f>[1]Data!#REF!</f>
        <v>#REF!</v>
      </c>
      <c r="D10" s="28">
        <f>[1]Data!H7</f>
        <v>1</v>
      </c>
      <c r="E10" s="29">
        <v>0</v>
      </c>
      <c r="F10" s="29"/>
      <c r="G10" s="29">
        <v>0</v>
      </c>
      <c r="H10" s="29"/>
      <c r="I10" s="29"/>
      <c r="J10" s="29"/>
      <c r="K10" s="29">
        <v>12</v>
      </c>
      <c r="L10" s="29"/>
      <c r="M10" s="29">
        <v>1</v>
      </c>
      <c r="N10" s="29"/>
      <c r="O10" s="29">
        <v>0.1</v>
      </c>
      <c r="P10" s="29">
        <v>0.5</v>
      </c>
      <c r="Q10" s="29"/>
      <c r="R10" s="30"/>
      <c r="S10" s="31"/>
      <c r="T10" s="31"/>
      <c r="U10" s="31"/>
      <c r="V10" s="31"/>
      <c r="W10" s="31"/>
      <c r="X10" s="31"/>
      <c r="Y10" s="31"/>
      <c r="Z10" s="31"/>
    </row>
    <row r="11" spans="1:26" s="2" customFormat="1" ht="24" customHeight="1" x14ac:dyDescent="0.25">
      <c r="A11" s="31">
        <v>4</v>
      </c>
      <c r="B11" s="28">
        <f>[1]Data!G8</f>
        <v>1</v>
      </c>
      <c r="C11" s="28" t="e">
        <f>[1]Data!#REF!</f>
        <v>#REF!</v>
      </c>
      <c r="D11" s="28">
        <f>[1]Data!H8</f>
        <v>1</v>
      </c>
      <c r="E11" s="29">
        <v>10</v>
      </c>
      <c r="F11" s="29"/>
      <c r="G11" s="29">
        <v>40</v>
      </c>
      <c r="H11" s="29"/>
      <c r="I11" s="29"/>
      <c r="J11" s="29"/>
      <c r="K11" s="29">
        <v>15</v>
      </c>
      <c r="L11" s="29"/>
      <c r="M11" s="29">
        <v>10</v>
      </c>
      <c r="N11" s="29"/>
      <c r="O11" s="29">
        <v>1</v>
      </c>
      <c r="P11" s="29">
        <v>3</v>
      </c>
      <c r="Q11" s="29"/>
      <c r="R11" s="30"/>
      <c r="S11" s="31"/>
      <c r="T11" s="31"/>
      <c r="U11" s="31"/>
      <c r="V11" s="31"/>
      <c r="W11" s="31"/>
      <c r="X11" s="31"/>
      <c r="Y11" s="31"/>
      <c r="Z11" s="31"/>
    </row>
    <row r="12" spans="1:26" s="2" customFormat="1" ht="24" customHeight="1" x14ac:dyDescent="0.25">
      <c r="A12" s="31">
        <v>5</v>
      </c>
      <c r="B12" s="28">
        <f>[1]Data!G9</f>
        <v>7</v>
      </c>
      <c r="C12" s="28" t="e">
        <f>[1]Data!#REF!</f>
        <v>#REF!</v>
      </c>
      <c r="D12" s="28">
        <f>[1]Data!H9</f>
        <v>1</v>
      </c>
      <c r="E12" s="29">
        <v>2</v>
      </c>
      <c r="F12" s="29"/>
      <c r="G12" s="29">
        <v>20</v>
      </c>
      <c r="H12" s="29"/>
      <c r="I12" s="29"/>
      <c r="J12" s="29"/>
      <c r="K12" s="29">
        <v>15</v>
      </c>
      <c r="L12" s="29"/>
      <c r="M12" s="29">
        <v>2</v>
      </c>
      <c r="N12" s="29"/>
      <c r="O12" s="29">
        <v>0.1</v>
      </c>
      <c r="P12" s="29">
        <v>3</v>
      </c>
      <c r="Q12" s="29"/>
      <c r="R12" s="30"/>
      <c r="S12" s="31"/>
      <c r="T12" s="31"/>
      <c r="U12" s="31"/>
      <c r="V12" s="31"/>
      <c r="W12" s="31"/>
      <c r="X12" s="31"/>
      <c r="Y12" s="31"/>
      <c r="Z12" s="31"/>
    </row>
    <row r="13" spans="1:26" s="2" customFormat="1" ht="24" customHeight="1" x14ac:dyDescent="0.25">
      <c r="A13" s="31">
        <v>6</v>
      </c>
      <c r="B13" s="28">
        <f>[1]Data!G10</f>
        <v>2</v>
      </c>
      <c r="C13" s="28" t="e">
        <f>[1]Data!#REF!</f>
        <v>#REF!</v>
      </c>
      <c r="D13" s="28">
        <f>[1]Data!H10</f>
        <v>1</v>
      </c>
      <c r="E13" s="29">
        <v>0.1</v>
      </c>
      <c r="F13" s="29"/>
      <c r="G13" s="29">
        <v>0</v>
      </c>
      <c r="H13" s="29"/>
      <c r="I13" s="29"/>
      <c r="J13" s="29"/>
      <c r="K13" s="29">
        <v>8</v>
      </c>
      <c r="L13" s="29"/>
      <c r="M13" s="29">
        <v>0</v>
      </c>
      <c r="N13" s="29"/>
      <c r="O13" s="29">
        <v>0.5</v>
      </c>
      <c r="P13" s="29">
        <v>0.5</v>
      </c>
      <c r="Q13" s="29"/>
      <c r="R13" s="30"/>
      <c r="S13" s="31"/>
      <c r="T13" s="31"/>
      <c r="U13" s="31"/>
      <c r="V13" s="31"/>
      <c r="W13" s="31"/>
      <c r="X13" s="31"/>
      <c r="Y13" s="31"/>
      <c r="Z13" s="31"/>
    </row>
    <row r="14" spans="1:26" s="2" customFormat="1" ht="24" customHeight="1" x14ac:dyDescent="0.25">
      <c r="A14" s="31">
        <v>7</v>
      </c>
      <c r="B14" s="28">
        <f>[1]Data!G11</f>
        <v>5</v>
      </c>
      <c r="C14" s="28" t="e">
        <f>[1]Data!#REF!</f>
        <v>#REF!</v>
      </c>
      <c r="D14" s="28">
        <f>[1]Data!H11</f>
        <v>1</v>
      </c>
      <c r="E14" s="29">
        <v>0</v>
      </c>
      <c r="F14" s="29"/>
      <c r="G14" s="29">
        <v>0</v>
      </c>
      <c r="H14" s="29"/>
      <c r="I14" s="29"/>
      <c r="J14" s="29"/>
      <c r="K14" s="29">
        <v>15</v>
      </c>
      <c r="L14" s="29"/>
      <c r="M14" s="29">
        <v>0</v>
      </c>
      <c r="N14" s="29"/>
      <c r="O14" s="29">
        <v>0.1</v>
      </c>
      <c r="P14" s="29">
        <v>0.5</v>
      </c>
      <c r="Q14" s="29"/>
      <c r="R14" s="30"/>
      <c r="S14" s="31"/>
      <c r="T14" s="31"/>
      <c r="U14" s="31"/>
      <c r="V14" s="31"/>
      <c r="W14" s="31"/>
      <c r="X14" s="31"/>
      <c r="Y14" s="31"/>
      <c r="Z14" s="31"/>
    </row>
    <row r="15" spans="1:26" s="2" customFormat="1" ht="24" customHeight="1" x14ac:dyDescent="0.25">
      <c r="A15" s="31">
        <v>8</v>
      </c>
      <c r="B15" s="28">
        <f>[1]Data!G12</f>
        <v>4</v>
      </c>
      <c r="C15" s="28" t="e">
        <f>[1]Data!#REF!</f>
        <v>#REF!</v>
      </c>
      <c r="D15" s="28">
        <f>[1]Data!H12</f>
        <v>1</v>
      </c>
      <c r="E15" s="29">
        <v>4</v>
      </c>
      <c r="F15" s="29"/>
      <c r="G15" s="29">
        <v>0</v>
      </c>
      <c r="H15" s="29"/>
      <c r="I15" s="29"/>
      <c r="J15" s="29"/>
      <c r="K15" s="29">
        <v>10</v>
      </c>
      <c r="L15" s="29"/>
      <c r="M15" s="29">
        <v>0</v>
      </c>
      <c r="N15" s="29"/>
      <c r="O15" s="29">
        <v>0.1</v>
      </c>
      <c r="P15" s="29">
        <v>0.5</v>
      </c>
      <c r="Q15" s="29"/>
      <c r="R15" s="30"/>
      <c r="S15" s="31"/>
      <c r="T15" s="31"/>
      <c r="U15" s="31"/>
      <c r="V15" s="31"/>
      <c r="W15" s="31"/>
      <c r="X15" s="31"/>
      <c r="Y15" s="31"/>
      <c r="Z15" s="31"/>
    </row>
    <row r="16" spans="1:26" s="2" customFormat="1" ht="24" customHeight="1" x14ac:dyDescent="0.25">
      <c r="A16" s="31">
        <v>9</v>
      </c>
      <c r="B16" s="28">
        <f>[1]Data!G13</f>
        <v>10</v>
      </c>
      <c r="C16" s="28" t="e">
        <f>[1]Data!#REF!</f>
        <v>#REF!</v>
      </c>
      <c r="D16" s="28">
        <f>[1]Data!H13</f>
        <v>1</v>
      </c>
      <c r="E16" s="29">
        <v>0</v>
      </c>
      <c r="F16" s="29"/>
      <c r="G16" s="29">
        <v>0</v>
      </c>
      <c r="H16" s="29"/>
      <c r="I16" s="29"/>
      <c r="J16" s="29"/>
      <c r="K16" s="29">
        <v>0.5</v>
      </c>
      <c r="L16" s="29"/>
      <c r="M16" s="29">
        <v>5</v>
      </c>
      <c r="N16" s="29"/>
      <c r="O16" s="29">
        <v>0.1</v>
      </c>
      <c r="P16" s="29">
        <v>0.5</v>
      </c>
      <c r="Q16" s="29"/>
      <c r="R16" s="30"/>
      <c r="S16" s="31"/>
      <c r="T16" s="31"/>
      <c r="U16" s="31"/>
      <c r="V16" s="31"/>
      <c r="W16" s="31"/>
      <c r="X16" s="31"/>
      <c r="Y16" s="31"/>
      <c r="Z16" s="31"/>
    </row>
    <row r="17" spans="1:26" s="2" customFormat="1" ht="24" customHeight="1" x14ac:dyDescent="0.25">
      <c r="A17" s="31">
        <v>10</v>
      </c>
      <c r="B17" s="28">
        <f>[1]Data!G14</f>
        <v>8</v>
      </c>
      <c r="C17" s="28" t="e">
        <f>[1]Data!#REF!</f>
        <v>#REF!</v>
      </c>
      <c r="D17" s="28">
        <f>[1]Data!H14</f>
        <v>1</v>
      </c>
      <c r="E17" s="29">
        <v>0</v>
      </c>
      <c r="F17" s="29"/>
      <c r="G17" s="29">
        <v>0.1</v>
      </c>
      <c r="H17" s="29"/>
      <c r="I17" s="29"/>
      <c r="J17" s="29"/>
      <c r="K17" s="29">
        <v>2</v>
      </c>
      <c r="L17" s="29"/>
      <c r="M17" s="29">
        <v>10</v>
      </c>
      <c r="N17" s="29"/>
      <c r="O17" s="29">
        <v>1</v>
      </c>
      <c r="P17" s="29">
        <v>1</v>
      </c>
      <c r="Q17" s="29"/>
      <c r="R17" s="30"/>
      <c r="S17" s="31"/>
      <c r="T17" s="31"/>
      <c r="U17" s="31"/>
      <c r="V17" s="31"/>
      <c r="W17" s="31"/>
      <c r="X17" s="31"/>
      <c r="Y17" s="31"/>
      <c r="Z17" s="31"/>
    </row>
    <row r="18" spans="1:26" s="2" customFormat="1" ht="24" customHeight="1" x14ac:dyDescent="0.25">
      <c r="A18" s="31">
        <v>11</v>
      </c>
      <c r="B18" s="28">
        <f>[1]Data!G15</f>
        <v>1</v>
      </c>
      <c r="C18" s="28" t="e">
        <f>[1]Data!#REF!</f>
        <v>#REF!</v>
      </c>
      <c r="D18" s="28">
        <f>[1]Data!H15</f>
        <v>2</v>
      </c>
      <c r="E18" s="29">
        <v>3</v>
      </c>
      <c r="F18" s="29"/>
      <c r="G18" s="29">
        <v>12</v>
      </c>
      <c r="H18" s="29"/>
      <c r="I18" s="29"/>
      <c r="J18" s="29"/>
      <c r="K18" s="29">
        <v>15</v>
      </c>
      <c r="L18" s="29"/>
      <c r="M18" s="29">
        <v>15</v>
      </c>
      <c r="N18" s="29"/>
      <c r="O18" s="29">
        <v>1</v>
      </c>
      <c r="P18" s="29">
        <v>3</v>
      </c>
      <c r="Q18" s="29"/>
      <c r="R18" s="30"/>
      <c r="S18" s="31"/>
      <c r="T18" s="31"/>
      <c r="U18" s="31"/>
      <c r="V18" s="31"/>
      <c r="W18" s="31"/>
      <c r="X18" s="31"/>
      <c r="Y18" s="31"/>
      <c r="Z18" s="31"/>
    </row>
    <row r="19" spans="1:26" s="2" customFormat="1" ht="24" customHeight="1" x14ac:dyDescent="0.25">
      <c r="A19" s="31">
        <v>12</v>
      </c>
      <c r="B19" s="28">
        <f>[1]Data!G16</f>
        <v>6</v>
      </c>
      <c r="C19" s="28" t="e">
        <f>[1]Data!#REF!</f>
        <v>#REF!</v>
      </c>
      <c r="D19" s="28">
        <f>[1]Data!H16</f>
        <v>2</v>
      </c>
      <c r="E19" s="29">
        <v>0</v>
      </c>
      <c r="F19" s="29"/>
      <c r="G19" s="29">
        <v>0</v>
      </c>
      <c r="H19" s="29"/>
      <c r="I19" s="29"/>
      <c r="J19" s="29"/>
      <c r="K19" s="29">
        <v>8</v>
      </c>
      <c r="L19" s="29"/>
      <c r="M19" s="29">
        <v>2</v>
      </c>
      <c r="N19" s="29"/>
      <c r="O19" s="29">
        <v>0.1</v>
      </c>
      <c r="P19" s="29">
        <v>0.5</v>
      </c>
      <c r="Q19" s="29"/>
      <c r="R19" s="30"/>
      <c r="S19" s="31"/>
      <c r="T19" s="31"/>
      <c r="U19" s="31"/>
      <c r="V19" s="31"/>
      <c r="W19" s="31"/>
      <c r="X19" s="31"/>
      <c r="Y19" s="31"/>
      <c r="Z19" s="31"/>
    </row>
    <row r="20" spans="1:26" s="2" customFormat="1" ht="24" customHeight="1" x14ac:dyDescent="0.25">
      <c r="A20" s="31">
        <v>13</v>
      </c>
      <c r="B20" s="28">
        <f>[1]Data!G17</f>
        <v>4</v>
      </c>
      <c r="C20" s="28" t="e">
        <f>[1]Data!#REF!</f>
        <v>#REF!</v>
      </c>
      <c r="D20" s="28">
        <f>[1]Data!H17</f>
        <v>2</v>
      </c>
      <c r="E20" s="29">
        <v>6</v>
      </c>
      <c r="F20" s="29"/>
      <c r="G20" s="29">
        <v>0</v>
      </c>
      <c r="H20" s="29"/>
      <c r="I20" s="29"/>
      <c r="J20" s="29"/>
      <c r="K20" s="29">
        <v>10</v>
      </c>
      <c r="L20" s="29"/>
      <c r="M20" s="29">
        <v>1</v>
      </c>
      <c r="N20" s="29"/>
      <c r="O20" s="29">
        <v>0.1</v>
      </c>
      <c r="P20" s="29">
        <v>0.5</v>
      </c>
      <c r="Q20" s="29"/>
      <c r="R20" s="30"/>
      <c r="S20" s="31"/>
      <c r="T20" s="31"/>
      <c r="U20" s="31"/>
      <c r="V20" s="31"/>
      <c r="W20" s="31"/>
      <c r="X20" s="31"/>
      <c r="Y20" s="31"/>
      <c r="Z20" s="31"/>
    </row>
    <row r="21" spans="1:26" s="2" customFormat="1" ht="24" customHeight="1" x14ac:dyDescent="0.25">
      <c r="A21" s="31">
        <v>14</v>
      </c>
      <c r="B21" s="28">
        <f>[1]Data!G18</f>
        <v>8</v>
      </c>
      <c r="C21" s="28" t="e">
        <f>[1]Data!#REF!</f>
        <v>#REF!</v>
      </c>
      <c r="D21" s="28">
        <f>[1]Data!H18</f>
        <v>2</v>
      </c>
      <c r="E21" s="29">
        <v>0</v>
      </c>
      <c r="F21" s="29"/>
      <c r="G21" s="29">
        <v>2</v>
      </c>
      <c r="H21" s="29"/>
      <c r="I21" s="29"/>
      <c r="J21" s="29"/>
      <c r="K21" s="29">
        <v>8</v>
      </c>
      <c r="L21" s="29"/>
      <c r="M21" s="29">
        <v>0.5</v>
      </c>
      <c r="N21" s="29"/>
      <c r="O21" s="29">
        <v>2</v>
      </c>
      <c r="P21" s="29">
        <v>2</v>
      </c>
      <c r="Q21" s="29"/>
      <c r="R21" s="30"/>
      <c r="S21" s="31"/>
      <c r="T21" s="31"/>
      <c r="U21" s="31"/>
      <c r="V21" s="31"/>
      <c r="W21" s="31"/>
      <c r="X21" s="31"/>
      <c r="Y21" s="31"/>
      <c r="Z21" s="31"/>
    </row>
    <row r="22" spans="1:26" s="2" customFormat="1" ht="24" customHeight="1" x14ac:dyDescent="0.25">
      <c r="A22" s="31">
        <v>15</v>
      </c>
      <c r="B22" s="28">
        <f>[1]Data!G19</f>
        <v>5</v>
      </c>
      <c r="C22" s="28" t="e">
        <f>[1]Data!#REF!</f>
        <v>#REF!</v>
      </c>
      <c r="D22" s="28">
        <f>[1]Data!H19</f>
        <v>2</v>
      </c>
      <c r="E22" s="29">
        <v>0.5</v>
      </c>
      <c r="F22" s="29"/>
      <c r="G22" s="29">
        <v>0</v>
      </c>
      <c r="H22" s="29"/>
      <c r="I22" s="29"/>
      <c r="J22" s="29"/>
      <c r="K22" s="29">
        <v>15</v>
      </c>
      <c r="L22" s="29"/>
      <c r="M22" s="29">
        <v>0</v>
      </c>
      <c r="N22" s="29"/>
      <c r="O22" s="29">
        <v>0.1</v>
      </c>
      <c r="P22" s="29">
        <v>0.5</v>
      </c>
      <c r="Q22" s="29"/>
      <c r="R22" s="30"/>
      <c r="S22" s="31"/>
      <c r="T22" s="31"/>
      <c r="U22" s="31"/>
      <c r="V22" s="31"/>
      <c r="W22" s="31"/>
      <c r="X22" s="31"/>
      <c r="Y22" s="31"/>
      <c r="Z22" s="31"/>
    </row>
    <row r="23" spans="1:26" s="2" customFormat="1" ht="24" customHeight="1" x14ac:dyDescent="0.25">
      <c r="A23" s="31">
        <v>16</v>
      </c>
      <c r="B23" s="28">
        <f>[1]Data!G20</f>
        <v>7</v>
      </c>
      <c r="C23" s="28" t="e">
        <f>[1]Data!#REF!</f>
        <v>#REF!</v>
      </c>
      <c r="D23" s="28">
        <f>[1]Data!H20</f>
        <v>2</v>
      </c>
      <c r="E23" s="29">
        <v>3</v>
      </c>
      <c r="F23" s="29"/>
      <c r="G23" s="29">
        <v>10</v>
      </c>
      <c r="H23" s="29"/>
      <c r="I23" s="29"/>
      <c r="J23" s="29"/>
      <c r="K23" s="29">
        <v>20</v>
      </c>
      <c r="L23" s="29"/>
      <c r="M23" s="29">
        <v>1</v>
      </c>
      <c r="N23" s="29"/>
      <c r="O23" s="29">
        <v>0.1</v>
      </c>
      <c r="P23" s="29">
        <v>0.5</v>
      </c>
      <c r="Q23" s="29"/>
      <c r="R23" s="30"/>
      <c r="S23" s="31"/>
      <c r="T23" s="31"/>
      <c r="U23" s="31"/>
      <c r="V23" s="31"/>
      <c r="W23" s="31"/>
      <c r="X23" s="31"/>
      <c r="Y23" s="31"/>
      <c r="Z23" s="31"/>
    </row>
    <row r="24" spans="1:26" s="2" customFormat="1" ht="24" customHeight="1" x14ac:dyDescent="0.25">
      <c r="A24" s="31">
        <v>17</v>
      </c>
      <c r="B24" s="28">
        <f>[1]Data!G21</f>
        <v>9</v>
      </c>
      <c r="C24" s="28" t="e">
        <f>[1]Data!#REF!</f>
        <v>#REF!</v>
      </c>
      <c r="D24" s="28">
        <f>[1]Data!H21</f>
        <v>2</v>
      </c>
      <c r="E24" s="29">
        <v>2</v>
      </c>
      <c r="F24" s="29"/>
      <c r="G24" s="29">
        <v>0.5</v>
      </c>
      <c r="H24" s="29"/>
      <c r="I24" s="29"/>
      <c r="J24" s="29"/>
      <c r="K24" s="29">
        <v>15</v>
      </c>
      <c r="L24" s="29"/>
      <c r="M24" s="29">
        <v>1</v>
      </c>
      <c r="N24" s="29"/>
      <c r="O24" s="29">
        <v>1</v>
      </c>
      <c r="P24" s="29">
        <v>0.5</v>
      </c>
      <c r="Q24" s="29"/>
      <c r="R24" s="30"/>
      <c r="S24" s="31"/>
      <c r="T24" s="31"/>
      <c r="U24" s="31"/>
      <c r="V24" s="31"/>
      <c r="W24" s="31"/>
      <c r="X24" s="31"/>
      <c r="Y24" s="31"/>
      <c r="Z24" s="31"/>
    </row>
    <row r="25" spans="1:26" s="2" customFormat="1" ht="24" customHeight="1" x14ac:dyDescent="0.25">
      <c r="A25" s="31">
        <v>18</v>
      </c>
      <c r="B25" s="28">
        <f>[1]Data!G22</f>
        <v>3</v>
      </c>
      <c r="C25" s="28" t="e">
        <f>[1]Data!#REF!</f>
        <v>#REF!</v>
      </c>
      <c r="D25" s="28">
        <f>[1]Data!H22</f>
        <v>2</v>
      </c>
      <c r="E25" s="29">
        <v>0</v>
      </c>
      <c r="F25" s="29"/>
      <c r="G25" s="29">
        <v>0</v>
      </c>
      <c r="H25" s="29"/>
      <c r="I25" s="29"/>
      <c r="J25" s="29"/>
      <c r="K25" s="29">
        <v>20</v>
      </c>
      <c r="L25" s="29"/>
      <c r="M25" s="29">
        <v>0</v>
      </c>
      <c r="N25" s="29"/>
      <c r="O25" s="29">
        <v>1</v>
      </c>
      <c r="P25" s="29">
        <v>0.1</v>
      </c>
      <c r="Q25" s="29"/>
      <c r="R25" s="30"/>
      <c r="S25" s="31"/>
      <c r="T25" s="31"/>
      <c r="U25" s="31"/>
      <c r="V25" s="31"/>
      <c r="W25" s="31"/>
      <c r="X25" s="31"/>
      <c r="Y25" s="31"/>
      <c r="Z25" s="31"/>
    </row>
    <row r="26" spans="1:26" s="2" customFormat="1" ht="24" customHeight="1" x14ac:dyDescent="0.25">
      <c r="A26" s="31">
        <v>19</v>
      </c>
      <c r="B26" s="28">
        <f>[1]Data!G23</f>
        <v>2</v>
      </c>
      <c r="C26" s="28" t="e">
        <f>[1]Data!#REF!</f>
        <v>#REF!</v>
      </c>
      <c r="D26" s="28">
        <f>[1]Data!H23</f>
        <v>2</v>
      </c>
      <c r="E26" s="29">
        <v>2</v>
      </c>
      <c r="F26" s="29"/>
      <c r="G26" s="29">
        <v>0</v>
      </c>
      <c r="H26" s="29"/>
      <c r="I26" s="29"/>
      <c r="J26" s="29"/>
      <c r="K26" s="29">
        <v>12</v>
      </c>
      <c r="L26" s="29"/>
      <c r="M26" s="29">
        <v>0</v>
      </c>
      <c r="N26" s="29"/>
      <c r="O26" s="29">
        <v>1</v>
      </c>
      <c r="P26" s="29">
        <v>0.5</v>
      </c>
      <c r="Q26" s="29"/>
      <c r="R26" s="30"/>
      <c r="S26" s="31"/>
      <c r="T26" s="31"/>
      <c r="U26" s="31"/>
      <c r="V26" s="31"/>
      <c r="W26" s="31"/>
      <c r="X26" s="31"/>
      <c r="Y26" s="31"/>
      <c r="Z26" s="31"/>
    </row>
    <row r="27" spans="1:26" s="2" customFormat="1" ht="24" customHeight="1" x14ac:dyDescent="0.25">
      <c r="A27" s="31">
        <v>20</v>
      </c>
      <c r="B27" s="28">
        <f>[1]Data!G24</f>
        <v>10</v>
      </c>
      <c r="C27" s="28" t="e">
        <f>[1]Data!#REF!</f>
        <v>#REF!</v>
      </c>
      <c r="D27" s="28">
        <f>[1]Data!H24</f>
        <v>2</v>
      </c>
      <c r="E27" s="29">
        <v>0</v>
      </c>
      <c r="F27" s="29"/>
      <c r="G27" s="29">
        <v>0</v>
      </c>
      <c r="H27" s="29"/>
      <c r="I27" s="29"/>
      <c r="J27" s="29"/>
      <c r="K27" s="29">
        <v>2</v>
      </c>
      <c r="L27" s="29"/>
      <c r="M27" s="29">
        <v>1</v>
      </c>
      <c r="N27" s="29"/>
      <c r="O27" s="29">
        <v>0.5</v>
      </c>
      <c r="P27" s="29">
        <v>0.5</v>
      </c>
      <c r="Q27" s="29"/>
      <c r="R27" s="30"/>
      <c r="S27" s="31"/>
      <c r="T27" s="31"/>
      <c r="U27" s="31"/>
      <c r="V27" s="31"/>
      <c r="W27" s="31"/>
      <c r="X27" s="31"/>
      <c r="Y27" s="31"/>
      <c r="Z27" s="31"/>
    </row>
    <row r="28" spans="1:26" s="2" customFormat="1" ht="24" customHeight="1" x14ac:dyDescent="0.25">
      <c r="A28" s="31">
        <v>21</v>
      </c>
      <c r="B28" s="28">
        <f>[1]Data!G25</f>
        <v>8</v>
      </c>
      <c r="C28" s="28" t="e">
        <f>[1]Data!#REF!</f>
        <v>#REF!</v>
      </c>
      <c r="D28" s="28">
        <f>[1]Data!H25</f>
        <v>3</v>
      </c>
      <c r="E28" s="29">
        <v>0</v>
      </c>
      <c r="F28" s="29"/>
      <c r="G28" s="29">
        <v>1</v>
      </c>
      <c r="H28" s="29"/>
      <c r="I28" s="29"/>
      <c r="J28" s="29"/>
      <c r="K28" s="29">
        <v>10</v>
      </c>
      <c r="L28" s="29"/>
      <c r="M28" s="29">
        <v>0</v>
      </c>
      <c r="N28" s="29"/>
      <c r="O28" s="29">
        <v>5</v>
      </c>
      <c r="P28" s="29">
        <v>0.5</v>
      </c>
      <c r="Q28" s="29"/>
      <c r="R28" s="30"/>
      <c r="S28" s="31"/>
      <c r="T28" s="31"/>
      <c r="U28" s="31"/>
      <c r="V28" s="31"/>
      <c r="W28" s="31"/>
      <c r="X28" s="31"/>
      <c r="Y28" s="31"/>
      <c r="Z28" s="31"/>
    </row>
    <row r="29" spans="1:26" s="2" customFormat="1" ht="24" customHeight="1" x14ac:dyDescent="0.25">
      <c r="A29" s="31">
        <v>22</v>
      </c>
      <c r="B29" s="28">
        <f>[1]Data!G26</f>
        <v>9</v>
      </c>
      <c r="C29" s="28" t="e">
        <f>[1]Data!#REF!</f>
        <v>#REF!</v>
      </c>
      <c r="D29" s="28">
        <f>[1]Data!H26</f>
        <v>3</v>
      </c>
      <c r="E29" s="29">
        <v>0</v>
      </c>
      <c r="F29" s="29"/>
      <c r="G29" s="29">
        <v>1</v>
      </c>
      <c r="H29" s="29"/>
      <c r="I29" s="29"/>
      <c r="J29" s="29"/>
      <c r="K29" s="29">
        <v>10</v>
      </c>
      <c r="L29" s="29"/>
      <c r="M29" s="29">
        <v>0.5</v>
      </c>
      <c r="N29" s="29"/>
      <c r="O29" s="29">
        <v>1</v>
      </c>
      <c r="P29" s="29">
        <v>0.5</v>
      </c>
      <c r="Q29" s="29"/>
      <c r="R29" s="30"/>
      <c r="S29" s="31"/>
      <c r="T29" s="31"/>
      <c r="U29" s="31"/>
      <c r="V29" s="31"/>
      <c r="W29" s="31"/>
      <c r="X29" s="31"/>
      <c r="Y29" s="31"/>
      <c r="Z29" s="31"/>
    </row>
    <row r="30" spans="1:26" s="2" customFormat="1" ht="24" customHeight="1" x14ac:dyDescent="0.25">
      <c r="A30" s="31">
        <v>23</v>
      </c>
      <c r="B30" s="28">
        <f>[1]Data!G27</f>
        <v>4</v>
      </c>
      <c r="C30" s="28" t="e">
        <f>[1]Data!#REF!</f>
        <v>#REF!</v>
      </c>
      <c r="D30" s="28">
        <f>[1]Data!H27</f>
        <v>3</v>
      </c>
      <c r="E30" s="29">
        <v>10</v>
      </c>
      <c r="F30" s="29"/>
      <c r="G30" s="29">
        <v>0</v>
      </c>
      <c r="H30" s="29"/>
      <c r="I30" s="29"/>
      <c r="J30" s="29"/>
      <c r="K30" s="29">
        <v>10</v>
      </c>
      <c r="L30" s="29"/>
      <c r="M30" s="29">
        <v>0</v>
      </c>
      <c r="N30" s="29"/>
      <c r="O30" s="29">
        <v>0.5</v>
      </c>
      <c r="P30" s="29">
        <v>0.5</v>
      </c>
      <c r="Q30" s="29"/>
      <c r="R30" s="30"/>
      <c r="S30" s="31"/>
      <c r="T30" s="31"/>
      <c r="U30" s="31"/>
      <c r="V30" s="31"/>
      <c r="W30" s="31"/>
      <c r="X30" s="31"/>
      <c r="Y30" s="31"/>
      <c r="Z30" s="31"/>
    </row>
    <row r="31" spans="1:26" s="2" customFormat="1" ht="24" customHeight="1" x14ac:dyDescent="0.25">
      <c r="A31" s="31">
        <v>24</v>
      </c>
      <c r="B31" s="28">
        <f>[1]Data!G28</f>
        <v>2</v>
      </c>
      <c r="C31" s="28" t="e">
        <f>[1]Data!#REF!</f>
        <v>#REF!</v>
      </c>
      <c r="D31" s="28">
        <f>[1]Data!H28</f>
        <v>3</v>
      </c>
      <c r="E31" s="29">
        <v>2</v>
      </c>
      <c r="F31" s="29"/>
      <c r="G31" s="29">
        <v>0</v>
      </c>
      <c r="H31" s="29"/>
      <c r="I31" s="29"/>
      <c r="J31" s="29"/>
      <c r="K31" s="29">
        <v>15</v>
      </c>
      <c r="L31" s="29"/>
      <c r="M31" s="29">
        <v>0</v>
      </c>
      <c r="N31" s="29"/>
      <c r="O31" s="29">
        <v>1</v>
      </c>
      <c r="P31" s="29">
        <v>0.5</v>
      </c>
      <c r="Q31" s="29"/>
      <c r="R31" s="30"/>
      <c r="S31" s="31"/>
      <c r="T31" s="31"/>
      <c r="U31" s="31"/>
      <c r="V31" s="31"/>
      <c r="W31" s="31"/>
      <c r="X31" s="31"/>
      <c r="Y31" s="31"/>
      <c r="Z31" s="31"/>
    </row>
    <row r="32" spans="1:26" s="2" customFormat="1" ht="24" customHeight="1" x14ac:dyDescent="0.25">
      <c r="A32" s="31">
        <v>25</v>
      </c>
      <c r="B32" s="28">
        <f>[1]Data!G29</f>
        <v>3</v>
      </c>
      <c r="C32" s="28" t="e">
        <f>[1]Data!#REF!</f>
        <v>#REF!</v>
      </c>
      <c r="D32" s="28">
        <f>[1]Data!H29</f>
        <v>3</v>
      </c>
      <c r="E32" s="29">
        <v>0</v>
      </c>
      <c r="F32" s="29"/>
      <c r="G32" s="29">
        <v>0</v>
      </c>
      <c r="H32" s="29"/>
      <c r="I32" s="29"/>
      <c r="J32" s="29"/>
      <c r="K32" s="29">
        <v>12</v>
      </c>
      <c r="L32" s="29"/>
      <c r="M32" s="29">
        <v>0</v>
      </c>
      <c r="N32" s="29"/>
      <c r="O32" s="29">
        <v>2</v>
      </c>
      <c r="P32" s="29">
        <v>0.5</v>
      </c>
      <c r="Q32" s="29"/>
      <c r="R32" s="30"/>
      <c r="S32" s="31"/>
      <c r="T32" s="31"/>
      <c r="U32" s="31"/>
      <c r="V32" s="31"/>
      <c r="W32" s="31"/>
      <c r="X32" s="31"/>
      <c r="Y32" s="31"/>
      <c r="Z32" s="31"/>
    </row>
    <row r="33" spans="1:26" s="2" customFormat="1" ht="24" customHeight="1" x14ac:dyDescent="0.25">
      <c r="A33" s="31">
        <v>26</v>
      </c>
      <c r="B33" s="28">
        <f>[1]Data!G30</f>
        <v>10</v>
      </c>
      <c r="C33" s="28" t="e">
        <f>[1]Data!#REF!</f>
        <v>#REF!</v>
      </c>
      <c r="D33" s="28">
        <f>[1]Data!H30</f>
        <v>3</v>
      </c>
      <c r="E33" s="29">
        <v>0</v>
      </c>
      <c r="F33" s="29"/>
      <c r="G33" s="29">
        <v>0</v>
      </c>
      <c r="H33" s="29"/>
      <c r="I33" s="29"/>
      <c r="J33" s="29"/>
      <c r="K33" s="29">
        <v>2</v>
      </c>
      <c r="L33" s="29"/>
      <c r="M33" s="29">
        <v>0.5</v>
      </c>
      <c r="N33" s="29"/>
      <c r="O33" s="29">
        <v>1</v>
      </c>
      <c r="P33" s="29">
        <v>0.5</v>
      </c>
      <c r="Q33" s="29"/>
      <c r="R33" s="30"/>
      <c r="S33" s="31"/>
      <c r="T33" s="31"/>
      <c r="U33" s="31"/>
      <c r="V33" s="31"/>
      <c r="W33" s="31"/>
      <c r="X33" s="31"/>
      <c r="Y33" s="31"/>
      <c r="Z33" s="31"/>
    </row>
    <row r="34" spans="1:26" s="2" customFormat="1" ht="24" customHeight="1" x14ac:dyDescent="0.25">
      <c r="A34" s="31">
        <v>27</v>
      </c>
      <c r="B34" s="28">
        <f>[1]Data!G31</f>
        <v>6</v>
      </c>
      <c r="C34" s="28" t="e">
        <f>[1]Data!#REF!</f>
        <v>#REF!</v>
      </c>
      <c r="D34" s="28">
        <f>[1]Data!H31</f>
        <v>3</v>
      </c>
      <c r="E34" s="29">
        <v>0</v>
      </c>
      <c r="F34" s="29"/>
      <c r="G34" s="29">
        <v>0</v>
      </c>
      <c r="H34" s="29"/>
      <c r="I34" s="29"/>
      <c r="J34" s="29"/>
      <c r="K34" s="29">
        <v>8</v>
      </c>
      <c r="L34" s="29"/>
      <c r="M34" s="29">
        <v>0</v>
      </c>
      <c r="N34" s="29"/>
      <c r="O34" s="29">
        <v>0.5</v>
      </c>
      <c r="P34" s="29">
        <v>0.5</v>
      </c>
      <c r="Q34" s="29"/>
      <c r="R34" s="30"/>
      <c r="S34" s="31"/>
      <c r="T34" s="31"/>
      <c r="U34" s="31"/>
      <c r="V34" s="31"/>
      <c r="W34" s="31"/>
      <c r="X34" s="31"/>
      <c r="Y34" s="31"/>
      <c r="Z34" s="31"/>
    </row>
    <row r="35" spans="1:26" s="2" customFormat="1" ht="24" customHeight="1" x14ac:dyDescent="0.25">
      <c r="A35" s="31">
        <v>28</v>
      </c>
      <c r="B35" s="28">
        <f>[1]Data!G32</f>
        <v>5</v>
      </c>
      <c r="C35" s="28" t="e">
        <f>[1]Data!#REF!</f>
        <v>#REF!</v>
      </c>
      <c r="D35" s="28">
        <f>[1]Data!H32</f>
        <v>3</v>
      </c>
      <c r="E35" s="29">
        <v>0.5</v>
      </c>
      <c r="F35" s="29"/>
      <c r="G35" s="29">
        <v>0</v>
      </c>
      <c r="H35" s="29"/>
      <c r="I35" s="29"/>
      <c r="J35" s="29"/>
      <c r="K35" s="29">
        <v>25</v>
      </c>
      <c r="L35" s="29"/>
      <c r="M35" s="29">
        <v>0</v>
      </c>
      <c r="N35" s="29"/>
      <c r="O35" s="29">
        <v>0.5</v>
      </c>
      <c r="P35" s="29">
        <v>0.5</v>
      </c>
      <c r="Q35" s="29"/>
      <c r="R35" s="30"/>
      <c r="S35" s="31"/>
      <c r="T35" s="31"/>
      <c r="U35" s="31"/>
      <c r="V35" s="31"/>
      <c r="W35" s="31"/>
      <c r="X35" s="31"/>
      <c r="Y35" s="31"/>
      <c r="Z35" s="31"/>
    </row>
    <row r="36" spans="1:26" s="2" customFormat="1" ht="24" customHeight="1" x14ac:dyDescent="0.25">
      <c r="A36" s="31">
        <v>29</v>
      </c>
      <c r="B36" s="28">
        <f>[1]Data!G33</f>
        <v>7</v>
      </c>
      <c r="C36" s="28" t="e">
        <f>[1]Data!#REF!</f>
        <v>#REF!</v>
      </c>
      <c r="D36" s="28">
        <f>[1]Data!H33</f>
        <v>3</v>
      </c>
      <c r="E36" s="29">
        <v>3</v>
      </c>
      <c r="F36" s="31"/>
      <c r="G36" s="31">
        <v>6</v>
      </c>
      <c r="H36" s="31"/>
      <c r="I36" s="31"/>
      <c r="J36" s="31"/>
      <c r="K36" s="31">
        <v>15</v>
      </c>
      <c r="L36" s="32"/>
      <c r="M36" s="31">
        <v>0.5</v>
      </c>
      <c r="N36" s="31"/>
      <c r="O36" s="29">
        <v>0.1</v>
      </c>
      <c r="P36" s="29">
        <v>1</v>
      </c>
      <c r="Q36" s="30"/>
      <c r="R36" s="30"/>
      <c r="S36" s="31"/>
      <c r="T36" s="31"/>
      <c r="U36" s="31"/>
      <c r="V36" s="31"/>
      <c r="W36" s="31"/>
      <c r="X36" s="31"/>
      <c r="Y36" s="31"/>
      <c r="Z36" s="31"/>
    </row>
    <row r="37" spans="1:26" s="2" customFormat="1" ht="24" customHeight="1" x14ac:dyDescent="0.25">
      <c r="A37" s="31">
        <v>30</v>
      </c>
      <c r="B37" s="28">
        <f>[1]Data!G34</f>
        <v>1</v>
      </c>
      <c r="C37" s="28" t="e">
        <f>[1]Data!#REF!</f>
        <v>#REF!</v>
      </c>
      <c r="D37" s="28">
        <f>[1]Data!H34</f>
        <v>3</v>
      </c>
      <c r="E37" s="29">
        <v>8</v>
      </c>
      <c r="F37" s="31"/>
      <c r="G37" s="31">
        <v>20</v>
      </c>
      <c r="H37" s="31"/>
      <c r="I37" s="31"/>
      <c r="J37" s="31"/>
      <c r="K37" s="31">
        <v>15</v>
      </c>
      <c r="L37" s="32"/>
      <c r="M37" s="31">
        <v>3</v>
      </c>
      <c r="N37" s="31"/>
      <c r="O37" s="29">
        <v>1</v>
      </c>
      <c r="P37" s="29">
        <v>1</v>
      </c>
      <c r="Q37" s="30"/>
      <c r="R37" s="30"/>
      <c r="S37" s="31"/>
      <c r="T37" s="31"/>
      <c r="U37" s="31"/>
      <c r="V37" s="31"/>
      <c r="W37" s="31"/>
      <c r="X37" s="31"/>
      <c r="Y37" s="31"/>
      <c r="Z37" s="31"/>
    </row>
    <row r="38" spans="1:26" s="2" customFormat="1" ht="24" customHeight="1" x14ac:dyDescent="0.25">
      <c r="A38" s="31">
        <v>31</v>
      </c>
      <c r="B38" s="28">
        <f>[1]Data!G35</f>
        <v>9</v>
      </c>
      <c r="C38" s="28" t="e">
        <f>[1]Data!#REF!</f>
        <v>#REF!</v>
      </c>
      <c r="D38" s="28">
        <f>[1]Data!H35</f>
        <v>4</v>
      </c>
      <c r="E38" s="29">
        <v>0</v>
      </c>
      <c r="F38" s="31"/>
      <c r="G38" s="31">
        <v>6</v>
      </c>
      <c r="H38" s="31"/>
      <c r="I38" s="31"/>
      <c r="J38" s="31"/>
      <c r="K38" s="31">
        <v>6</v>
      </c>
      <c r="L38" s="32"/>
      <c r="M38" s="31">
        <v>2</v>
      </c>
      <c r="N38" s="31"/>
      <c r="O38" s="29">
        <v>1</v>
      </c>
      <c r="P38" s="29">
        <v>0.5</v>
      </c>
      <c r="Q38" s="30"/>
      <c r="R38" s="30"/>
      <c r="S38" s="31"/>
      <c r="T38" s="31"/>
      <c r="U38" s="31"/>
      <c r="V38" s="31"/>
      <c r="W38" s="31"/>
      <c r="X38" s="31"/>
      <c r="Y38" s="31"/>
      <c r="Z38" s="31"/>
    </row>
    <row r="39" spans="1:26" s="2" customFormat="1" ht="24" customHeight="1" x14ac:dyDescent="0.25">
      <c r="A39" s="31">
        <v>32</v>
      </c>
      <c r="B39" s="28">
        <f>[1]Data!G36</f>
        <v>5</v>
      </c>
      <c r="C39" s="28" t="e">
        <f>[1]Data!#REF!</f>
        <v>#REF!</v>
      </c>
      <c r="D39" s="28">
        <f>[1]Data!H36</f>
        <v>4</v>
      </c>
      <c r="E39" s="29">
        <v>0</v>
      </c>
      <c r="F39" s="31"/>
      <c r="G39" s="31">
        <v>0</v>
      </c>
      <c r="H39" s="31"/>
      <c r="I39" s="31"/>
      <c r="J39" s="31"/>
      <c r="K39" s="31">
        <v>20</v>
      </c>
      <c r="L39" s="32"/>
      <c r="M39" s="31">
        <v>0</v>
      </c>
      <c r="N39" s="31"/>
      <c r="O39" s="29">
        <v>0.5</v>
      </c>
      <c r="P39" s="29">
        <v>0.1</v>
      </c>
      <c r="Q39" s="30"/>
      <c r="R39" s="30"/>
      <c r="S39" s="31"/>
      <c r="T39" s="31"/>
      <c r="U39" s="31"/>
      <c r="V39" s="31"/>
      <c r="W39" s="31"/>
      <c r="X39" s="31"/>
      <c r="Y39" s="31"/>
      <c r="Z39" s="31"/>
    </row>
    <row r="40" spans="1:26" s="2" customFormat="1" ht="24" customHeight="1" x14ac:dyDescent="0.25">
      <c r="A40" s="31">
        <v>33</v>
      </c>
      <c r="B40" s="28">
        <f>[1]Data!G37</f>
        <v>6</v>
      </c>
      <c r="C40" s="28" t="e">
        <f>[1]Data!#REF!</f>
        <v>#REF!</v>
      </c>
      <c r="D40" s="28">
        <f>[1]Data!H37</f>
        <v>4</v>
      </c>
      <c r="E40" s="29">
        <v>0</v>
      </c>
      <c r="F40" s="31"/>
      <c r="G40" s="31">
        <v>0</v>
      </c>
      <c r="H40" s="31"/>
      <c r="I40" s="31"/>
      <c r="J40" s="31"/>
      <c r="K40" s="31">
        <v>8</v>
      </c>
      <c r="L40" s="32"/>
      <c r="M40" s="31">
        <v>0.5</v>
      </c>
      <c r="N40" s="31"/>
      <c r="O40" s="29">
        <v>2</v>
      </c>
      <c r="P40" s="29">
        <v>0.1</v>
      </c>
      <c r="Q40" s="30"/>
      <c r="R40" s="30"/>
      <c r="S40" s="31"/>
      <c r="T40" s="31"/>
      <c r="U40" s="31"/>
      <c r="V40" s="31"/>
      <c r="W40" s="31"/>
      <c r="X40" s="31"/>
      <c r="Y40" s="31"/>
      <c r="Z40" s="31"/>
    </row>
    <row r="41" spans="1:26" s="2" customFormat="1" ht="24" customHeight="1" x14ac:dyDescent="0.25">
      <c r="A41" s="31">
        <v>34</v>
      </c>
      <c r="B41" s="28">
        <f>[1]Data!G38</f>
        <v>10</v>
      </c>
      <c r="C41" s="28" t="e">
        <f>[1]Data!#REF!</f>
        <v>#REF!</v>
      </c>
      <c r="D41" s="28">
        <f>[1]Data!H38</f>
        <v>4</v>
      </c>
      <c r="E41" s="29">
        <v>0</v>
      </c>
      <c r="F41" s="31"/>
      <c r="G41" s="31">
        <v>2</v>
      </c>
      <c r="H41" s="31"/>
      <c r="I41" s="31"/>
      <c r="J41" s="31"/>
      <c r="K41" s="31">
        <v>5</v>
      </c>
      <c r="L41" s="32"/>
      <c r="M41" s="31">
        <v>3</v>
      </c>
      <c r="N41" s="31"/>
      <c r="O41" s="29">
        <v>1</v>
      </c>
      <c r="P41" s="29">
        <v>0.1</v>
      </c>
      <c r="Q41" s="30"/>
      <c r="R41" s="30"/>
      <c r="S41" s="31"/>
      <c r="T41" s="31"/>
      <c r="U41" s="31"/>
      <c r="V41" s="31"/>
      <c r="W41" s="31"/>
      <c r="X41" s="31"/>
      <c r="Y41" s="31"/>
      <c r="Z41" s="31"/>
    </row>
    <row r="42" spans="1:26" s="2" customFormat="1" ht="24" customHeight="1" x14ac:dyDescent="0.25">
      <c r="A42" s="31">
        <v>35</v>
      </c>
      <c r="B42" s="28">
        <f>[1]Data!G39</f>
        <v>3</v>
      </c>
      <c r="C42" s="28" t="e">
        <f>[1]Data!#REF!</f>
        <v>#REF!</v>
      </c>
      <c r="D42" s="28">
        <f>[1]Data!H39</f>
        <v>4</v>
      </c>
      <c r="E42" s="29">
        <v>0</v>
      </c>
      <c r="F42" s="31"/>
      <c r="G42" s="31">
        <v>0</v>
      </c>
      <c r="H42" s="31"/>
      <c r="I42" s="31"/>
      <c r="J42" s="31"/>
      <c r="K42" s="31">
        <v>15</v>
      </c>
      <c r="L42" s="32"/>
      <c r="M42" s="31">
        <v>1</v>
      </c>
      <c r="N42" s="31"/>
      <c r="O42" s="29">
        <v>1</v>
      </c>
      <c r="P42" s="29">
        <v>0.5</v>
      </c>
      <c r="Q42" s="30"/>
      <c r="R42" s="30"/>
      <c r="S42" s="31"/>
      <c r="T42" s="31"/>
      <c r="U42" s="31"/>
      <c r="V42" s="31"/>
      <c r="W42" s="31"/>
      <c r="X42" s="31"/>
      <c r="Y42" s="31"/>
      <c r="Z42" s="31"/>
    </row>
    <row r="43" spans="1:26" s="2" customFormat="1" ht="24" customHeight="1" x14ac:dyDescent="0.25">
      <c r="A43" s="31">
        <v>36</v>
      </c>
      <c r="B43" s="28">
        <f>[1]Data!G40</f>
        <v>1</v>
      </c>
      <c r="C43" s="28" t="e">
        <f>[1]Data!#REF!</f>
        <v>#REF!</v>
      </c>
      <c r="D43" s="28">
        <f>[1]Data!H40</f>
        <v>4</v>
      </c>
      <c r="E43" s="29">
        <v>6</v>
      </c>
      <c r="F43" s="31"/>
      <c r="G43" s="31">
        <v>8</v>
      </c>
      <c r="H43" s="31"/>
      <c r="I43" s="31"/>
      <c r="J43" s="31"/>
      <c r="K43" s="31">
        <v>15</v>
      </c>
      <c r="L43" s="32"/>
      <c r="M43" s="31">
        <v>5</v>
      </c>
      <c r="N43" s="31"/>
      <c r="O43" s="29">
        <v>2</v>
      </c>
      <c r="P43" s="29">
        <v>2</v>
      </c>
      <c r="Q43" s="30"/>
      <c r="R43" s="30"/>
      <c r="S43" s="31"/>
      <c r="T43" s="31"/>
      <c r="U43" s="31"/>
      <c r="V43" s="31"/>
      <c r="W43" s="31"/>
      <c r="X43" s="31"/>
      <c r="Y43" s="31"/>
      <c r="Z43" s="31"/>
    </row>
    <row r="44" spans="1:26" s="2" customFormat="1" ht="24" customHeight="1" x14ac:dyDescent="0.25">
      <c r="A44" s="28">
        <v>37</v>
      </c>
      <c r="B44" s="28">
        <f>[1]Data!G41</f>
        <v>7</v>
      </c>
      <c r="C44" s="28" t="e">
        <f>[1]Data!#REF!</f>
        <v>#REF!</v>
      </c>
      <c r="D44" s="28">
        <f>[1]Data!H41</f>
        <v>4</v>
      </c>
      <c r="E44" s="29">
        <v>7</v>
      </c>
      <c r="F44" s="31"/>
      <c r="G44" s="31">
        <v>8</v>
      </c>
      <c r="H44" s="31"/>
      <c r="I44" s="31"/>
      <c r="J44" s="31"/>
      <c r="K44" s="31">
        <v>15</v>
      </c>
      <c r="L44" s="32"/>
      <c r="M44" s="31">
        <v>3</v>
      </c>
      <c r="N44" s="31"/>
      <c r="O44" s="29">
        <v>1</v>
      </c>
      <c r="P44" s="29">
        <v>0.5</v>
      </c>
      <c r="Q44" s="30"/>
      <c r="R44" s="30"/>
      <c r="S44" s="31"/>
      <c r="T44" s="31"/>
      <c r="U44" s="31"/>
      <c r="V44" s="31"/>
      <c r="W44" s="31"/>
      <c r="X44" s="31"/>
      <c r="Y44" s="31"/>
      <c r="Z44" s="31"/>
    </row>
    <row r="45" spans="1:26" s="2" customFormat="1" ht="24" customHeight="1" x14ac:dyDescent="0.25">
      <c r="A45" s="31">
        <v>38</v>
      </c>
      <c r="B45" s="28">
        <f>[1]Data!G42</f>
        <v>2</v>
      </c>
      <c r="C45" s="28" t="e">
        <f>[1]Data!#REF!</f>
        <v>#REF!</v>
      </c>
      <c r="D45" s="28">
        <f>[1]Data!H42</f>
        <v>4</v>
      </c>
      <c r="E45" s="29">
        <v>3</v>
      </c>
      <c r="F45" s="31"/>
      <c r="G45" s="31">
        <v>0</v>
      </c>
      <c r="H45" s="31"/>
      <c r="I45" s="31"/>
      <c r="J45" s="31"/>
      <c r="K45" s="31">
        <v>12</v>
      </c>
      <c r="L45" s="32"/>
      <c r="M45" s="31">
        <v>0</v>
      </c>
      <c r="N45" s="31"/>
      <c r="O45" s="29">
        <v>0.1</v>
      </c>
      <c r="P45" s="29">
        <v>0.1</v>
      </c>
      <c r="Q45" s="30"/>
      <c r="R45" s="30"/>
      <c r="S45" s="31"/>
      <c r="T45" s="31"/>
      <c r="U45" s="31"/>
      <c r="V45" s="31"/>
      <c r="W45" s="31"/>
      <c r="X45" s="31"/>
      <c r="Y45" s="31"/>
      <c r="Z45" s="31"/>
    </row>
    <row r="46" spans="1:26" s="2" customFormat="1" ht="24" customHeight="1" x14ac:dyDescent="0.25">
      <c r="A46" s="28">
        <v>39</v>
      </c>
      <c r="B46" s="28">
        <f>[1]Data!G43</f>
        <v>4</v>
      </c>
      <c r="C46" s="28" t="e">
        <f>[1]Data!#REF!</f>
        <v>#REF!</v>
      </c>
      <c r="D46" s="28">
        <f>[1]Data!H43</f>
        <v>4</v>
      </c>
      <c r="E46" s="29">
        <v>4</v>
      </c>
      <c r="F46" s="31"/>
      <c r="G46" s="31">
        <v>0</v>
      </c>
      <c r="H46" s="31"/>
      <c r="I46" s="31"/>
      <c r="J46" s="31"/>
      <c r="K46" s="31">
        <v>5</v>
      </c>
      <c r="L46" s="32"/>
      <c r="M46" s="31">
        <v>0</v>
      </c>
      <c r="N46" s="31"/>
      <c r="O46" s="29">
        <v>0.1</v>
      </c>
      <c r="P46" s="29">
        <v>0.1</v>
      </c>
      <c r="Q46" s="30"/>
      <c r="R46" s="30"/>
      <c r="S46" s="31"/>
      <c r="T46" s="31"/>
      <c r="U46" s="31"/>
      <c r="V46" s="31"/>
      <c r="W46" s="31"/>
      <c r="X46" s="31"/>
      <c r="Y46" s="31"/>
      <c r="Z46" s="31"/>
    </row>
    <row r="47" spans="1:26" s="2" customFormat="1" ht="24" customHeight="1" x14ac:dyDescent="0.25">
      <c r="A47" s="31">
        <v>40</v>
      </c>
      <c r="B47" s="28">
        <f>[1]Data!G44</f>
        <v>8</v>
      </c>
      <c r="C47" s="28" t="e">
        <f>[1]Data!#REF!</f>
        <v>#REF!</v>
      </c>
      <c r="D47" s="28">
        <f>[1]Data!H44</f>
        <v>4</v>
      </c>
      <c r="E47" s="29">
        <v>0</v>
      </c>
      <c r="F47" s="31"/>
      <c r="G47" s="31">
        <v>1</v>
      </c>
      <c r="H47" s="31"/>
      <c r="I47" s="31"/>
      <c r="J47" s="31"/>
      <c r="K47" s="31">
        <v>5</v>
      </c>
      <c r="L47" s="32"/>
      <c r="M47" s="31">
        <v>1</v>
      </c>
      <c r="N47" s="31"/>
      <c r="O47" s="29">
        <v>2</v>
      </c>
      <c r="P47" s="29">
        <v>1</v>
      </c>
      <c r="Q47" s="30"/>
      <c r="R47" s="30"/>
      <c r="S47" s="31"/>
      <c r="T47" s="31"/>
      <c r="U47" s="31"/>
      <c r="V47" s="31"/>
      <c r="W47" s="31"/>
      <c r="X47" s="31"/>
      <c r="Y47" s="31"/>
      <c r="Z47" s="31"/>
    </row>
    <row r="48" spans="1:26" s="2" customFormat="1" ht="24" hidden="1" customHeight="1" x14ac:dyDescent="0.25">
      <c r="A48" s="28">
        <v>41</v>
      </c>
      <c r="B48" s="28">
        <f>[1]Data!G45</f>
        <v>0</v>
      </c>
      <c r="C48" s="28" t="e">
        <f>[1]Data!#REF!</f>
        <v>#REF!</v>
      </c>
      <c r="D48" s="28">
        <f>[1]Data!H45</f>
        <v>0</v>
      </c>
      <c r="E48" s="29"/>
      <c r="F48" s="31"/>
      <c r="G48" s="31"/>
      <c r="H48" s="31"/>
      <c r="I48" s="31"/>
      <c r="J48" s="31"/>
      <c r="K48" s="31"/>
      <c r="L48" s="32"/>
      <c r="M48" s="31"/>
      <c r="N48" s="31"/>
      <c r="O48" s="29"/>
      <c r="P48" s="29">
        <v>0.5</v>
      </c>
      <c r="Q48" s="30"/>
      <c r="R48" s="30"/>
      <c r="S48" s="31"/>
      <c r="T48" s="31"/>
      <c r="U48" s="31"/>
      <c r="V48" s="31"/>
      <c r="W48" s="31"/>
      <c r="X48" s="31"/>
      <c r="Y48" s="31"/>
      <c r="Z48" s="31"/>
    </row>
    <row r="49" spans="1:26" s="2" customFormat="1" ht="24" hidden="1" customHeight="1" x14ac:dyDescent="0.25">
      <c r="A49" s="31">
        <v>42</v>
      </c>
      <c r="B49" s="28">
        <f>[1]Data!G46</f>
        <v>0</v>
      </c>
      <c r="C49" s="28" t="e">
        <f>[1]Data!#REF!</f>
        <v>#REF!</v>
      </c>
      <c r="D49" s="28">
        <f>[1]Data!H46</f>
        <v>0</v>
      </c>
      <c r="E49" s="29"/>
      <c r="F49" s="31"/>
      <c r="G49" s="31"/>
      <c r="H49" s="31"/>
      <c r="I49" s="31"/>
      <c r="J49" s="31"/>
      <c r="K49" s="31"/>
      <c r="L49" s="32"/>
      <c r="M49" s="31"/>
      <c r="N49" s="31"/>
      <c r="O49" s="29"/>
      <c r="P49" s="29">
        <v>0.5</v>
      </c>
      <c r="Q49" s="30"/>
      <c r="R49" s="30"/>
      <c r="S49" s="31"/>
      <c r="T49" s="31"/>
      <c r="U49" s="31"/>
      <c r="V49" s="31"/>
      <c r="W49" s="31"/>
      <c r="X49" s="31"/>
      <c r="Y49" s="31"/>
      <c r="Z49" s="31"/>
    </row>
    <row r="50" spans="1:26" s="2" customFormat="1" ht="24" hidden="1" customHeight="1" x14ac:dyDescent="0.25">
      <c r="A50" s="28">
        <v>43</v>
      </c>
      <c r="B50" s="28">
        <f>[1]Data!G47</f>
        <v>0</v>
      </c>
      <c r="C50" s="28" t="e">
        <f>[1]Data!#REF!</f>
        <v>#REF!</v>
      </c>
      <c r="D50" s="28">
        <f>[1]Data!H47</f>
        <v>0</v>
      </c>
      <c r="E50" s="29"/>
      <c r="F50" s="31"/>
      <c r="G50" s="31"/>
      <c r="H50" s="31"/>
      <c r="I50" s="31"/>
      <c r="J50" s="31"/>
      <c r="K50" s="31"/>
      <c r="L50" s="32"/>
      <c r="M50" s="31"/>
      <c r="N50" s="31"/>
      <c r="O50" s="29"/>
      <c r="P50" s="29">
        <v>0.5</v>
      </c>
      <c r="Q50" s="30"/>
      <c r="R50" s="30"/>
      <c r="S50" s="31"/>
      <c r="T50" s="31"/>
      <c r="U50" s="31"/>
      <c r="V50" s="31"/>
      <c r="W50" s="31"/>
      <c r="X50" s="31"/>
      <c r="Y50" s="31"/>
      <c r="Z50" s="31"/>
    </row>
    <row r="51" spans="1:26" s="2" customFormat="1" ht="24" hidden="1" customHeight="1" x14ac:dyDescent="0.25">
      <c r="A51" s="31">
        <v>44</v>
      </c>
      <c r="B51" s="28">
        <f>[1]Data!G48</f>
        <v>0</v>
      </c>
      <c r="C51" s="28" t="e">
        <f>[1]Data!#REF!</f>
        <v>#REF!</v>
      </c>
      <c r="D51" s="28">
        <f>[1]Data!H48</f>
        <v>0</v>
      </c>
      <c r="E51" s="29"/>
      <c r="F51" s="31"/>
      <c r="G51" s="31"/>
      <c r="H51" s="31"/>
      <c r="I51" s="31"/>
      <c r="J51" s="31"/>
      <c r="K51" s="31"/>
      <c r="L51" s="32"/>
      <c r="M51" s="31"/>
      <c r="N51" s="31"/>
      <c r="O51" s="29"/>
      <c r="P51" s="29">
        <v>0.5</v>
      </c>
      <c r="Q51" s="30"/>
      <c r="R51" s="30"/>
      <c r="S51" s="31"/>
      <c r="T51" s="31"/>
      <c r="U51" s="31"/>
      <c r="V51" s="31"/>
      <c r="W51" s="31"/>
      <c r="X51" s="31"/>
      <c r="Y51" s="31"/>
      <c r="Z51" s="31"/>
    </row>
    <row r="52" spans="1:26" s="2" customFormat="1" ht="24" hidden="1" customHeight="1" x14ac:dyDescent="0.25">
      <c r="A52" s="28">
        <v>45</v>
      </c>
      <c r="B52" s="28">
        <f>[1]Data!G49</f>
        <v>0</v>
      </c>
      <c r="C52" s="28" t="e">
        <f>[1]Data!#REF!</f>
        <v>#REF!</v>
      </c>
      <c r="D52" s="28">
        <f>[1]Data!H49</f>
        <v>0</v>
      </c>
      <c r="E52" s="29"/>
      <c r="F52" s="31"/>
      <c r="G52" s="31"/>
      <c r="H52" s="31"/>
      <c r="I52" s="31"/>
      <c r="J52" s="31"/>
      <c r="K52" s="31"/>
      <c r="L52" s="32"/>
      <c r="M52" s="31"/>
      <c r="N52" s="31"/>
      <c r="O52" s="29"/>
      <c r="P52" s="29">
        <v>0.5</v>
      </c>
      <c r="Q52" s="30"/>
      <c r="R52" s="30"/>
      <c r="S52" s="31"/>
      <c r="T52" s="31"/>
      <c r="U52" s="31"/>
      <c r="V52" s="31"/>
      <c r="W52" s="31"/>
      <c r="X52" s="31"/>
      <c r="Y52" s="31"/>
      <c r="Z52" s="31"/>
    </row>
    <row r="53" spans="1:26" s="2" customFormat="1" ht="24" hidden="1" customHeight="1" x14ac:dyDescent="0.25">
      <c r="A53" s="31">
        <v>46</v>
      </c>
      <c r="B53" s="28">
        <f>[1]Data!G50</f>
        <v>0</v>
      </c>
      <c r="C53" s="28" t="e">
        <f>[1]Data!#REF!</f>
        <v>#REF!</v>
      </c>
      <c r="D53" s="28">
        <f>[1]Data!H50</f>
        <v>0</v>
      </c>
      <c r="E53" s="29"/>
      <c r="F53" s="31"/>
      <c r="G53" s="31"/>
      <c r="H53" s="31"/>
      <c r="I53" s="31"/>
      <c r="J53" s="31"/>
      <c r="K53" s="31"/>
      <c r="L53" s="32"/>
      <c r="M53" s="31"/>
      <c r="N53" s="31"/>
      <c r="O53" s="29"/>
      <c r="P53" s="29">
        <v>0.5</v>
      </c>
      <c r="Q53" s="30"/>
      <c r="R53" s="30"/>
      <c r="S53" s="31"/>
      <c r="T53" s="31"/>
      <c r="U53" s="31"/>
      <c r="V53" s="31"/>
      <c r="W53" s="31"/>
      <c r="X53" s="31"/>
      <c r="Y53" s="31"/>
      <c r="Z53" s="31"/>
    </row>
    <row r="54" spans="1:26" s="2" customFormat="1" ht="24" hidden="1" customHeight="1" x14ac:dyDescent="0.25">
      <c r="A54" s="28">
        <v>47</v>
      </c>
      <c r="B54" s="28">
        <f>[1]Data!G51</f>
        <v>0</v>
      </c>
      <c r="C54" s="28" t="e">
        <f>[1]Data!#REF!</f>
        <v>#REF!</v>
      </c>
      <c r="D54" s="28">
        <f>[1]Data!H51</f>
        <v>0</v>
      </c>
      <c r="E54" s="29"/>
      <c r="F54" s="31"/>
      <c r="G54" s="31"/>
      <c r="H54" s="31"/>
      <c r="I54" s="31"/>
      <c r="J54" s="31"/>
      <c r="K54" s="31"/>
      <c r="L54" s="32"/>
      <c r="M54" s="31"/>
      <c r="N54" s="31"/>
      <c r="O54" s="29"/>
      <c r="P54" s="29">
        <v>0.5</v>
      </c>
      <c r="Q54" s="30"/>
      <c r="R54" s="30"/>
      <c r="S54" s="31"/>
      <c r="T54" s="31"/>
      <c r="U54" s="31"/>
      <c r="V54" s="31"/>
      <c r="W54" s="31"/>
      <c r="X54" s="31"/>
      <c r="Y54" s="31"/>
      <c r="Z54" s="31"/>
    </row>
    <row r="55" spans="1:26" s="2" customFormat="1" ht="24" hidden="1" customHeight="1" x14ac:dyDescent="0.25">
      <c r="A55" s="31">
        <v>48</v>
      </c>
      <c r="B55" s="28">
        <f>[1]Data!G52</f>
        <v>0</v>
      </c>
      <c r="C55" s="28" t="e">
        <f>[1]Data!#REF!</f>
        <v>#REF!</v>
      </c>
      <c r="D55" s="28">
        <f>[1]Data!H52</f>
        <v>0</v>
      </c>
      <c r="E55" s="29"/>
      <c r="F55" s="31"/>
      <c r="G55" s="31"/>
      <c r="H55" s="31"/>
      <c r="I55" s="31"/>
      <c r="J55" s="31"/>
      <c r="K55" s="31"/>
      <c r="L55" s="32"/>
      <c r="M55" s="31"/>
      <c r="N55" s="31"/>
      <c r="O55" s="29"/>
      <c r="P55" s="29">
        <v>0.5</v>
      </c>
      <c r="Q55" s="30"/>
      <c r="R55" s="30"/>
      <c r="S55" s="31"/>
      <c r="T55" s="31"/>
      <c r="U55" s="31"/>
      <c r="V55" s="31"/>
      <c r="W55" s="31"/>
      <c r="X55" s="31"/>
      <c r="Y55" s="31"/>
      <c r="Z55" s="31"/>
    </row>
    <row r="56" spans="1:26" s="2" customFormat="1" ht="24" hidden="1" customHeight="1" x14ac:dyDescent="0.25">
      <c r="A56" s="28">
        <v>49</v>
      </c>
      <c r="B56" s="28">
        <f>[1]Data!G53</f>
        <v>0</v>
      </c>
      <c r="C56" s="28" t="e">
        <f>[1]Data!#REF!</f>
        <v>#REF!</v>
      </c>
      <c r="D56" s="28">
        <f>[1]Data!H53</f>
        <v>0</v>
      </c>
      <c r="E56" s="29"/>
      <c r="F56" s="31"/>
      <c r="G56" s="31"/>
      <c r="H56" s="31"/>
      <c r="I56" s="31"/>
      <c r="J56" s="31"/>
      <c r="K56" s="31"/>
      <c r="L56" s="32"/>
      <c r="M56" s="31"/>
      <c r="N56" s="31"/>
      <c r="O56" s="29"/>
      <c r="P56" s="29">
        <v>0.5</v>
      </c>
      <c r="Q56" s="30"/>
      <c r="R56" s="30"/>
      <c r="S56" s="31"/>
      <c r="T56" s="31"/>
      <c r="U56" s="31"/>
      <c r="V56" s="31"/>
      <c r="W56" s="31"/>
      <c r="X56" s="31"/>
      <c r="Y56" s="31"/>
      <c r="Z56" s="31"/>
    </row>
    <row r="57" spans="1:26" s="2" customFormat="1" ht="24" hidden="1" customHeight="1" x14ac:dyDescent="0.25">
      <c r="A57" s="31">
        <v>50</v>
      </c>
      <c r="B57" s="28">
        <f>[1]Data!G54</f>
        <v>0</v>
      </c>
      <c r="C57" s="28" t="e">
        <f>[1]Data!#REF!</f>
        <v>#REF!</v>
      </c>
      <c r="D57" s="28">
        <f>[1]Data!H54</f>
        <v>0</v>
      </c>
      <c r="E57" s="29"/>
      <c r="F57" s="31"/>
      <c r="G57" s="31"/>
      <c r="H57" s="31"/>
      <c r="I57" s="31"/>
      <c r="J57" s="31"/>
      <c r="K57" s="31"/>
      <c r="L57" s="32"/>
      <c r="M57" s="31"/>
      <c r="N57" s="31"/>
      <c r="O57" s="29"/>
      <c r="P57" s="29">
        <v>0.5</v>
      </c>
      <c r="Q57" s="30"/>
      <c r="R57" s="30"/>
      <c r="S57" s="31"/>
      <c r="T57" s="31"/>
      <c r="U57" s="31"/>
      <c r="V57" s="31"/>
      <c r="W57" s="31"/>
      <c r="X57" s="31"/>
      <c r="Y57" s="31"/>
      <c r="Z57" s="31"/>
    </row>
    <row r="58" spans="1:26" s="2" customFormat="1" ht="24" hidden="1" customHeight="1" x14ac:dyDescent="0.25">
      <c r="A58" s="28">
        <v>51</v>
      </c>
      <c r="B58" s="28">
        <f>[1]Data!G55</f>
        <v>0</v>
      </c>
      <c r="C58" s="28" t="e">
        <f>[1]Data!#REF!</f>
        <v>#REF!</v>
      </c>
      <c r="D58" s="28">
        <f>[1]Data!H55</f>
        <v>0</v>
      </c>
      <c r="E58" s="29"/>
      <c r="F58" s="31"/>
      <c r="G58" s="31"/>
      <c r="H58" s="31"/>
      <c r="I58" s="31"/>
      <c r="J58" s="31"/>
      <c r="K58" s="31"/>
      <c r="L58" s="32"/>
      <c r="M58" s="31"/>
      <c r="N58" s="31"/>
      <c r="O58" s="29"/>
      <c r="P58" s="29">
        <v>0.5</v>
      </c>
      <c r="Q58" s="30"/>
      <c r="R58" s="30"/>
      <c r="S58" s="31"/>
      <c r="T58" s="31"/>
      <c r="U58" s="31"/>
      <c r="V58" s="31"/>
      <c r="W58" s="31"/>
      <c r="X58" s="31"/>
      <c r="Y58" s="31"/>
      <c r="Z58" s="31"/>
    </row>
    <row r="59" spans="1:26" s="2" customFormat="1" ht="24" hidden="1" customHeight="1" x14ac:dyDescent="0.25">
      <c r="A59" s="31">
        <v>52</v>
      </c>
      <c r="B59" s="28">
        <f>[1]Data!G56</f>
        <v>0</v>
      </c>
      <c r="C59" s="28" t="e">
        <f>[1]Data!#REF!</f>
        <v>#REF!</v>
      </c>
      <c r="D59" s="28">
        <f>[1]Data!H56</f>
        <v>0</v>
      </c>
      <c r="E59" s="29"/>
      <c r="F59" s="31"/>
      <c r="G59" s="31"/>
      <c r="H59" s="31"/>
      <c r="I59" s="31"/>
      <c r="J59" s="31"/>
      <c r="K59" s="31"/>
      <c r="L59" s="32"/>
      <c r="M59" s="31"/>
      <c r="N59" s="31"/>
      <c r="O59" s="29"/>
      <c r="P59" s="29">
        <v>0.5</v>
      </c>
      <c r="Q59" s="30"/>
      <c r="R59" s="30"/>
      <c r="S59" s="31"/>
      <c r="T59" s="31"/>
      <c r="U59" s="31"/>
      <c r="V59" s="31"/>
      <c r="W59" s="31"/>
      <c r="X59" s="31"/>
      <c r="Y59" s="31"/>
      <c r="Z59" s="31"/>
    </row>
    <row r="60" spans="1:26" s="2" customFormat="1" ht="24" hidden="1" customHeight="1" x14ac:dyDescent="0.25">
      <c r="A60" s="28">
        <v>53</v>
      </c>
      <c r="B60" s="28">
        <f>[1]Data!G57</f>
        <v>0</v>
      </c>
      <c r="C60" s="28" t="e">
        <f>[1]Data!#REF!</f>
        <v>#REF!</v>
      </c>
      <c r="D60" s="28">
        <f>[1]Data!H57</f>
        <v>0</v>
      </c>
      <c r="E60" s="29"/>
      <c r="F60" s="31"/>
      <c r="G60" s="31"/>
      <c r="H60" s="31"/>
      <c r="I60" s="31"/>
      <c r="J60" s="31"/>
      <c r="K60" s="31"/>
      <c r="L60" s="32"/>
      <c r="M60" s="31"/>
      <c r="N60" s="31"/>
      <c r="O60" s="29"/>
      <c r="P60" s="29">
        <v>0.5</v>
      </c>
      <c r="Q60" s="30"/>
      <c r="R60" s="30"/>
      <c r="S60" s="31"/>
      <c r="T60" s="31"/>
      <c r="U60" s="31"/>
      <c r="V60" s="31"/>
      <c r="W60" s="31"/>
      <c r="X60" s="31"/>
      <c r="Y60" s="31"/>
      <c r="Z60" s="31"/>
    </row>
    <row r="61" spans="1:26" s="2" customFormat="1" ht="24" hidden="1" customHeight="1" x14ac:dyDescent="0.25">
      <c r="A61" s="31">
        <v>54</v>
      </c>
      <c r="B61" s="28">
        <f>[1]Data!G58</f>
        <v>0</v>
      </c>
      <c r="C61" s="28" t="e">
        <f>[1]Data!#REF!</f>
        <v>#REF!</v>
      </c>
      <c r="D61" s="28">
        <f>[1]Data!H58</f>
        <v>0</v>
      </c>
      <c r="E61" s="29"/>
      <c r="F61" s="31"/>
      <c r="G61" s="31"/>
      <c r="H61" s="31"/>
      <c r="I61" s="31"/>
      <c r="J61" s="31"/>
      <c r="K61" s="31"/>
      <c r="L61" s="32"/>
      <c r="M61" s="31"/>
      <c r="N61" s="31"/>
      <c r="O61" s="29"/>
      <c r="P61" s="29">
        <v>0.5</v>
      </c>
      <c r="Q61" s="30"/>
      <c r="R61" s="30"/>
      <c r="S61" s="31"/>
      <c r="T61" s="31"/>
      <c r="U61" s="31"/>
      <c r="V61" s="31"/>
      <c r="W61" s="31"/>
      <c r="X61" s="31"/>
      <c r="Y61" s="31"/>
      <c r="Z61" s="31"/>
    </row>
    <row r="62" spans="1:26" s="2" customFormat="1" ht="24" hidden="1" customHeight="1" x14ac:dyDescent="0.25">
      <c r="A62" s="28">
        <v>55</v>
      </c>
      <c r="B62" s="28">
        <f>[1]Data!G59</f>
        <v>0</v>
      </c>
      <c r="C62" s="28" t="e">
        <f>[1]Data!#REF!</f>
        <v>#REF!</v>
      </c>
      <c r="D62" s="28">
        <f>[1]Data!H59</f>
        <v>0</v>
      </c>
      <c r="E62" s="29"/>
      <c r="F62" s="31"/>
      <c r="G62" s="31"/>
      <c r="H62" s="31"/>
      <c r="I62" s="31"/>
      <c r="J62" s="31"/>
      <c r="K62" s="31"/>
      <c r="L62" s="32"/>
      <c r="M62" s="31"/>
      <c r="N62" s="31"/>
      <c r="O62" s="29"/>
      <c r="P62" s="29">
        <v>0.5</v>
      </c>
      <c r="Q62" s="30"/>
      <c r="R62" s="30"/>
      <c r="S62" s="31"/>
      <c r="T62" s="31"/>
      <c r="U62" s="31"/>
      <c r="V62" s="31"/>
      <c r="W62" s="31"/>
      <c r="X62" s="31"/>
      <c r="Y62" s="31"/>
      <c r="Z62" s="31"/>
    </row>
    <row r="63" spans="1:26" s="2" customFormat="1" ht="24" hidden="1" customHeight="1" x14ac:dyDescent="0.25">
      <c r="A63" s="31">
        <v>56</v>
      </c>
      <c r="B63" s="28">
        <f>[1]Data!G60</f>
        <v>0</v>
      </c>
      <c r="C63" s="28" t="e">
        <f>[1]Data!#REF!</f>
        <v>#REF!</v>
      </c>
      <c r="D63" s="28">
        <f>[1]Data!H60</f>
        <v>0</v>
      </c>
      <c r="E63" s="29"/>
      <c r="F63" s="31"/>
      <c r="G63" s="31"/>
      <c r="H63" s="31"/>
      <c r="I63" s="31"/>
      <c r="J63" s="31"/>
      <c r="K63" s="31"/>
      <c r="L63" s="32"/>
      <c r="M63" s="31"/>
      <c r="N63" s="31"/>
      <c r="O63" s="29"/>
      <c r="P63" s="29">
        <v>0.5</v>
      </c>
      <c r="Q63" s="30"/>
      <c r="R63" s="30"/>
      <c r="S63" s="31"/>
      <c r="T63" s="31"/>
      <c r="U63" s="31"/>
      <c r="V63" s="31"/>
      <c r="W63" s="31"/>
      <c r="X63" s="31"/>
      <c r="Y63" s="31"/>
      <c r="Z63" s="31"/>
    </row>
    <row r="64" spans="1:26" s="2" customFormat="1" ht="24" hidden="1" customHeight="1" x14ac:dyDescent="0.25">
      <c r="A64" s="28">
        <v>57</v>
      </c>
      <c r="B64" s="28">
        <f>[1]Data!G61</f>
        <v>0</v>
      </c>
      <c r="C64" s="28" t="e">
        <f>[1]Data!#REF!</f>
        <v>#REF!</v>
      </c>
      <c r="D64" s="28">
        <f>[1]Data!H61</f>
        <v>0</v>
      </c>
      <c r="E64" s="29"/>
      <c r="F64" s="31"/>
      <c r="G64" s="31"/>
      <c r="H64" s="31"/>
      <c r="I64" s="31"/>
      <c r="J64" s="31"/>
      <c r="K64" s="31"/>
      <c r="L64" s="32"/>
      <c r="M64" s="31"/>
      <c r="N64" s="31"/>
      <c r="O64" s="29"/>
      <c r="P64" s="29">
        <v>0.5</v>
      </c>
      <c r="Q64" s="30"/>
      <c r="R64" s="30"/>
      <c r="S64" s="31"/>
      <c r="T64" s="31"/>
      <c r="U64" s="31"/>
      <c r="V64" s="31"/>
      <c r="W64" s="31"/>
      <c r="X64" s="31"/>
      <c r="Y64" s="31"/>
      <c r="Z64" s="31"/>
    </row>
    <row r="65" spans="1:26" s="2" customFormat="1" ht="24" hidden="1" customHeight="1" x14ac:dyDescent="0.25">
      <c r="A65" s="31">
        <v>58</v>
      </c>
      <c r="B65" s="28">
        <f>[1]Data!G62</f>
        <v>0</v>
      </c>
      <c r="C65" s="28" t="e">
        <f>[1]Data!#REF!</f>
        <v>#REF!</v>
      </c>
      <c r="D65" s="28">
        <f>[1]Data!H62</f>
        <v>0</v>
      </c>
      <c r="E65" s="29"/>
      <c r="F65" s="31"/>
      <c r="G65" s="31"/>
      <c r="H65" s="31"/>
      <c r="I65" s="31"/>
      <c r="J65" s="31"/>
      <c r="K65" s="31"/>
      <c r="L65" s="32"/>
      <c r="M65" s="31"/>
      <c r="N65" s="31"/>
      <c r="O65" s="29"/>
      <c r="P65" s="29">
        <v>0.5</v>
      </c>
      <c r="Q65" s="30"/>
      <c r="R65" s="30"/>
      <c r="S65" s="31"/>
      <c r="T65" s="31"/>
      <c r="U65" s="31"/>
      <c r="V65" s="31"/>
      <c r="W65" s="31"/>
      <c r="X65" s="31"/>
      <c r="Y65" s="31"/>
      <c r="Z65" s="31"/>
    </row>
    <row r="66" spans="1:26" s="2" customFormat="1" ht="24" hidden="1" customHeight="1" x14ac:dyDescent="0.25">
      <c r="A66" s="28">
        <v>59</v>
      </c>
      <c r="B66" s="28">
        <f>[1]Data!G63</f>
        <v>0</v>
      </c>
      <c r="C66" s="28" t="e">
        <f>[1]Data!#REF!</f>
        <v>#REF!</v>
      </c>
      <c r="D66" s="28">
        <f>[1]Data!H63</f>
        <v>0</v>
      </c>
      <c r="E66" s="29"/>
      <c r="F66" s="31"/>
      <c r="G66" s="31"/>
      <c r="H66" s="31"/>
      <c r="I66" s="31"/>
      <c r="J66" s="31"/>
      <c r="K66" s="31"/>
      <c r="L66" s="32"/>
      <c r="M66" s="31"/>
      <c r="N66" s="31"/>
      <c r="O66" s="29"/>
      <c r="P66" s="29">
        <v>0.5</v>
      </c>
      <c r="Q66" s="30"/>
      <c r="R66" s="30"/>
      <c r="S66" s="31"/>
      <c r="T66" s="31"/>
      <c r="U66" s="31"/>
      <c r="V66" s="31"/>
      <c r="W66" s="31"/>
      <c r="X66" s="31"/>
      <c r="Y66" s="31"/>
      <c r="Z66" s="31"/>
    </row>
    <row r="67" spans="1:26" s="2" customFormat="1" ht="24" hidden="1" customHeight="1" x14ac:dyDescent="0.25">
      <c r="A67" s="31">
        <v>60</v>
      </c>
      <c r="B67" s="28">
        <f>[1]Data!G64</f>
        <v>0</v>
      </c>
      <c r="C67" s="28" t="e">
        <f>[1]Data!#REF!</f>
        <v>#REF!</v>
      </c>
      <c r="D67" s="28">
        <f>[1]Data!H64</f>
        <v>0</v>
      </c>
      <c r="E67" s="29"/>
      <c r="F67" s="31"/>
      <c r="G67" s="31"/>
      <c r="H67" s="31"/>
      <c r="I67" s="31"/>
      <c r="J67" s="31"/>
      <c r="K67" s="31"/>
      <c r="L67" s="32"/>
      <c r="M67" s="31"/>
      <c r="N67" s="31"/>
      <c r="O67" s="29"/>
      <c r="P67" s="29">
        <v>0.5</v>
      </c>
      <c r="Q67" s="30"/>
      <c r="R67" s="30"/>
      <c r="S67" s="31"/>
      <c r="T67" s="31"/>
      <c r="U67" s="31"/>
      <c r="V67" s="31"/>
      <c r="W67" s="31"/>
      <c r="X67" s="31"/>
      <c r="Y67" s="31"/>
      <c r="Z67" s="31"/>
    </row>
    <row r="68" spans="1:26" s="2" customFormat="1" ht="24" hidden="1" customHeight="1" x14ac:dyDescent="0.25">
      <c r="A68" s="28">
        <v>61</v>
      </c>
      <c r="B68" s="28">
        <f>[1]Data!G65</f>
        <v>0</v>
      </c>
      <c r="C68" s="28" t="e">
        <f>[1]Data!#REF!</f>
        <v>#REF!</v>
      </c>
      <c r="D68" s="28">
        <f>[1]Data!H65</f>
        <v>0</v>
      </c>
      <c r="E68" s="29"/>
      <c r="F68" s="30"/>
      <c r="G68" s="30"/>
      <c r="H68" s="30"/>
      <c r="I68" s="31"/>
      <c r="J68" s="31"/>
      <c r="K68" s="31"/>
      <c r="L68" s="30"/>
      <c r="M68" s="31"/>
      <c r="N68" s="30"/>
      <c r="O68" s="29"/>
      <c r="P68" s="29">
        <v>0.5</v>
      </c>
      <c r="Q68" s="30"/>
      <c r="R68" s="30"/>
      <c r="S68" s="30"/>
      <c r="T68" s="31"/>
      <c r="U68" s="31"/>
      <c r="V68" s="31"/>
      <c r="W68" s="30"/>
      <c r="X68" s="30"/>
      <c r="Y68" s="30"/>
      <c r="Z68" s="30"/>
    </row>
    <row r="69" spans="1:26" s="2" customFormat="1" ht="24" hidden="1" customHeight="1" x14ac:dyDescent="0.25">
      <c r="A69" s="31">
        <v>62</v>
      </c>
      <c r="B69" s="28">
        <f>[1]Data!G66</f>
        <v>0</v>
      </c>
      <c r="C69" s="28" t="e">
        <f>[1]Data!#REF!</f>
        <v>#REF!</v>
      </c>
      <c r="D69" s="28">
        <f>[1]Data!H66</f>
        <v>0</v>
      </c>
      <c r="E69" s="29"/>
      <c r="F69" s="30"/>
      <c r="G69" s="30"/>
      <c r="H69" s="30"/>
      <c r="I69" s="31"/>
      <c r="J69" s="31"/>
      <c r="K69" s="31"/>
      <c r="L69" s="30"/>
      <c r="M69" s="31"/>
      <c r="N69" s="30"/>
      <c r="O69" s="29"/>
      <c r="P69" s="29">
        <v>0.5</v>
      </c>
      <c r="Q69" s="30"/>
      <c r="R69" s="30"/>
      <c r="S69" s="30"/>
      <c r="T69" s="31"/>
      <c r="U69" s="31"/>
      <c r="V69" s="31"/>
      <c r="W69" s="30"/>
      <c r="X69" s="30"/>
      <c r="Y69" s="30"/>
      <c r="Z69" s="30"/>
    </row>
    <row r="70" spans="1:26" s="2" customFormat="1" ht="24" hidden="1" customHeight="1" x14ac:dyDescent="0.25">
      <c r="A70" s="28">
        <v>63</v>
      </c>
      <c r="B70" s="28">
        <f>[1]Data!G67</f>
        <v>0</v>
      </c>
      <c r="C70" s="28" t="e">
        <f>[1]Data!#REF!</f>
        <v>#REF!</v>
      </c>
      <c r="D70" s="28">
        <f>[1]Data!H67</f>
        <v>0</v>
      </c>
      <c r="E70" s="29"/>
      <c r="F70" s="30"/>
      <c r="G70" s="30"/>
      <c r="H70" s="30"/>
      <c r="I70" s="31"/>
      <c r="J70" s="31"/>
      <c r="K70" s="31"/>
      <c r="L70" s="30"/>
      <c r="M70" s="31"/>
      <c r="N70" s="30"/>
      <c r="O70" s="29"/>
      <c r="P70" s="29">
        <v>0.5</v>
      </c>
      <c r="Q70" s="30"/>
      <c r="R70" s="30"/>
      <c r="S70" s="30"/>
      <c r="T70" s="31"/>
      <c r="U70" s="31"/>
      <c r="V70" s="31"/>
      <c r="W70" s="30"/>
      <c r="X70" s="30"/>
      <c r="Y70" s="30"/>
      <c r="Z70" s="30"/>
    </row>
    <row r="71" spans="1:26" s="2" customFormat="1" ht="24" hidden="1" customHeight="1" x14ac:dyDescent="0.25">
      <c r="A71" s="31">
        <v>64</v>
      </c>
      <c r="B71" s="28">
        <f>[1]Data!G68</f>
        <v>0</v>
      </c>
      <c r="C71" s="28" t="e">
        <f>[1]Data!#REF!</f>
        <v>#REF!</v>
      </c>
      <c r="D71" s="28">
        <f>[1]Data!H68</f>
        <v>0</v>
      </c>
      <c r="E71" s="29"/>
      <c r="F71" s="30"/>
      <c r="G71" s="30"/>
      <c r="H71" s="30"/>
      <c r="I71" s="31"/>
      <c r="J71" s="31"/>
      <c r="K71" s="31"/>
      <c r="L71" s="30"/>
      <c r="M71" s="31"/>
      <c r="N71" s="30"/>
      <c r="O71" s="29"/>
      <c r="P71" s="29">
        <v>0.5</v>
      </c>
      <c r="Q71" s="30"/>
      <c r="R71" s="30"/>
      <c r="S71" s="30"/>
      <c r="T71" s="31"/>
      <c r="U71" s="31"/>
      <c r="V71" s="31"/>
      <c r="W71" s="30"/>
      <c r="X71" s="30"/>
      <c r="Y71" s="30"/>
      <c r="Z71" s="30"/>
    </row>
    <row r="72" spans="1:26" s="2" customFormat="1" ht="24" hidden="1" customHeight="1" x14ac:dyDescent="0.25">
      <c r="A72" s="28">
        <v>65</v>
      </c>
      <c r="B72" s="28">
        <f>[1]Data!G69</f>
        <v>0</v>
      </c>
      <c r="C72" s="28" t="e">
        <f>[1]Data!#REF!</f>
        <v>#REF!</v>
      </c>
      <c r="D72" s="28">
        <f>[1]Data!H69</f>
        <v>0</v>
      </c>
      <c r="E72" s="29"/>
      <c r="F72" s="30"/>
      <c r="G72" s="30"/>
      <c r="H72" s="30"/>
      <c r="I72" s="31"/>
      <c r="J72" s="31"/>
      <c r="K72" s="31"/>
      <c r="L72" s="30"/>
      <c r="M72" s="31"/>
      <c r="N72" s="30"/>
      <c r="O72" s="29"/>
      <c r="P72" s="29">
        <v>0.5</v>
      </c>
      <c r="Q72" s="30"/>
      <c r="R72" s="30"/>
      <c r="S72" s="30"/>
      <c r="T72" s="31"/>
      <c r="U72" s="31"/>
      <c r="V72" s="31"/>
      <c r="W72" s="30"/>
      <c r="X72" s="30"/>
      <c r="Y72" s="30"/>
      <c r="Z72" s="30"/>
    </row>
    <row r="73" spans="1:26" s="2" customFormat="1" ht="24" hidden="1" customHeight="1" x14ac:dyDescent="0.25">
      <c r="A73" s="31">
        <v>66</v>
      </c>
      <c r="B73" s="28">
        <f>[1]Data!G70</f>
        <v>0</v>
      </c>
      <c r="C73" s="28" t="e">
        <f>[1]Data!#REF!</f>
        <v>#REF!</v>
      </c>
      <c r="D73" s="28">
        <f>[1]Data!H70</f>
        <v>0</v>
      </c>
      <c r="E73" s="29"/>
      <c r="F73" s="30"/>
      <c r="G73" s="30"/>
      <c r="H73" s="30"/>
      <c r="I73" s="31"/>
      <c r="J73" s="31"/>
      <c r="K73" s="31"/>
      <c r="L73" s="30"/>
      <c r="M73" s="31"/>
      <c r="N73" s="30"/>
      <c r="O73" s="29"/>
      <c r="P73" s="29">
        <v>0.5</v>
      </c>
      <c r="Q73" s="30"/>
      <c r="R73" s="30"/>
      <c r="S73" s="30"/>
      <c r="T73" s="31"/>
      <c r="U73" s="31"/>
      <c r="V73" s="31"/>
      <c r="W73" s="30"/>
      <c r="X73" s="30"/>
      <c r="Y73" s="30"/>
      <c r="Z73" s="30"/>
    </row>
    <row r="74" spans="1:26" s="2" customFormat="1" ht="24" hidden="1" customHeight="1" x14ac:dyDescent="0.25">
      <c r="A74" s="28">
        <v>67</v>
      </c>
      <c r="B74" s="28">
        <f>[1]Data!G71</f>
        <v>0</v>
      </c>
      <c r="C74" s="28" t="e">
        <f>[1]Data!#REF!</f>
        <v>#REF!</v>
      </c>
      <c r="D74" s="28">
        <f>[1]Data!H71</f>
        <v>0</v>
      </c>
      <c r="E74" s="29"/>
      <c r="F74" s="30"/>
      <c r="G74" s="30"/>
      <c r="H74" s="30"/>
      <c r="I74" s="31"/>
      <c r="J74" s="31"/>
      <c r="K74" s="31"/>
      <c r="L74" s="30"/>
      <c r="M74" s="31"/>
      <c r="N74" s="30"/>
      <c r="O74" s="29"/>
      <c r="P74" s="29">
        <v>0.5</v>
      </c>
      <c r="Q74" s="30"/>
      <c r="R74" s="30"/>
      <c r="S74" s="30"/>
      <c r="T74" s="31"/>
      <c r="U74" s="31"/>
      <c r="V74" s="31"/>
      <c r="W74" s="30"/>
      <c r="X74" s="30"/>
      <c r="Y74" s="30"/>
      <c r="Z74" s="30"/>
    </row>
    <row r="75" spans="1:26" s="2" customFormat="1" ht="24" hidden="1" customHeight="1" x14ac:dyDescent="0.25">
      <c r="A75" s="31">
        <v>68</v>
      </c>
      <c r="B75" s="28">
        <f>[1]Data!G72</f>
        <v>0</v>
      </c>
      <c r="C75" s="28" t="e">
        <f>[1]Data!#REF!</f>
        <v>#REF!</v>
      </c>
      <c r="D75" s="28">
        <f>[1]Data!H72</f>
        <v>0</v>
      </c>
      <c r="E75" s="29"/>
      <c r="F75" s="30"/>
      <c r="G75" s="30"/>
      <c r="H75" s="30"/>
      <c r="I75" s="31"/>
      <c r="J75" s="31"/>
      <c r="K75" s="31"/>
      <c r="L75" s="30"/>
      <c r="M75" s="31"/>
      <c r="N75" s="30"/>
      <c r="O75" s="29"/>
      <c r="P75" s="29">
        <v>0.5</v>
      </c>
      <c r="Q75" s="30"/>
      <c r="R75" s="30"/>
      <c r="S75" s="30"/>
      <c r="T75" s="31"/>
      <c r="U75" s="31"/>
      <c r="V75" s="31"/>
      <c r="W75" s="30"/>
      <c r="X75" s="30"/>
      <c r="Y75" s="30"/>
      <c r="Z75" s="30"/>
    </row>
    <row r="76" spans="1:26" s="2" customFormat="1" ht="24" hidden="1" customHeight="1" x14ac:dyDescent="0.25">
      <c r="A76" s="28">
        <v>69</v>
      </c>
      <c r="B76" s="28">
        <f>[1]Data!G73</f>
        <v>0</v>
      </c>
      <c r="C76" s="28" t="e">
        <f>[1]Data!#REF!</f>
        <v>#REF!</v>
      </c>
      <c r="D76" s="28">
        <f>[1]Data!H73</f>
        <v>0</v>
      </c>
      <c r="E76" s="29"/>
      <c r="F76" s="30"/>
      <c r="G76" s="30"/>
      <c r="H76" s="30"/>
      <c r="I76" s="31"/>
      <c r="J76" s="31"/>
      <c r="K76" s="31"/>
      <c r="L76" s="30"/>
      <c r="M76" s="31"/>
      <c r="N76" s="30"/>
      <c r="O76" s="29"/>
      <c r="P76" s="29">
        <v>0.5</v>
      </c>
      <c r="Q76" s="30"/>
      <c r="R76" s="30"/>
      <c r="S76" s="30"/>
      <c r="T76" s="31"/>
      <c r="U76" s="31"/>
      <c r="V76" s="31"/>
      <c r="W76" s="30"/>
      <c r="X76" s="30"/>
      <c r="Y76" s="30"/>
      <c r="Z76" s="30"/>
    </row>
    <row r="77" spans="1:26" s="2" customFormat="1" ht="24" hidden="1" customHeight="1" x14ac:dyDescent="0.25">
      <c r="A77" s="31">
        <v>70</v>
      </c>
      <c r="B77" s="28">
        <f>[1]Data!G74</f>
        <v>0</v>
      </c>
      <c r="C77" s="28" t="e">
        <f>[1]Data!#REF!</f>
        <v>#REF!</v>
      </c>
      <c r="D77" s="28">
        <f>[1]Data!H74</f>
        <v>0</v>
      </c>
      <c r="E77" s="29"/>
      <c r="F77" s="30"/>
      <c r="G77" s="30"/>
      <c r="H77" s="30"/>
      <c r="I77" s="31"/>
      <c r="J77" s="31"/>
      <c r="K77" s="31"/>
      <c r="L77" s="30"/>
      <c r="M77" s="31"/>
      <c r="N77" s="30"/>
      <c r="O77" s="29"/>
      <c r="P77" s="29">
        <v>0.5</v>
      </c>
      <c r="Q77" s="30"/>
      <c r="R77" s="30"/>
      <c r="S77" s="30"/>
      <c r="T77" s="31"/>
      <c r="U77" s="31"/>
      <c r="V77" s="31"/>
      <c r="W77" s="30"/>
      <c r="X77" s="30"/>
      <c r="Y77" s="30"/>
      <c r="Z77" s="30"/>
    </row>
    <row r="78" spans="1:26" s="2" customFormat="1" ht="24" hidden="1" customHeight="1" x14ac:dyDescent="0.25">
      <c r="A78" s="28">
        <v>71</v>
      </c>
      <c r="B78" s="28">
        <f>[1]Data!G75</f>
        <v>0</v>
      </c>
      <c r="C78" s="28" t="e">
        <f>[1]Data!#REF!</f>
        <v>#REF!</v>
      </c>
      <c r="D78" s="28">
        <f>[1]Data!H75</f>
        <v>0</v>
      </c>
      <c r="E78" s="29"/>
      <c r="F78" s="30"/>
      <c r="G78" s="30"/>
      <c r="H78" s="30"/>
      <c r="I78" s="31"/>
      <c r="J78" s="31"/>
      <c r="K78" s="31"/>
      <c r="L78" s="30"/>
      <c r="M78" s="31"/>
      <c r="N78" s="30"/>
      <c r="O78" s="29"/>
      <c r="P78" s="29">
        <v>0.5</v>
      </c>
      <c r="Q78" s="30"/>
      <c r="R78" s="30"/>
      <c r="S78" s="30"/>
      <c r="T78" s="31"/>
      <c r="U78" s="31"/>
      <c r="V78" s="31"/>
      <c r="W78" s="30"/>
      <c r="X78" s="30"/>
      <c r="Y78" s="30"/>
      <c r="Z78" s="30"/>
    </row>
    <row r="79" spans="1:26" s="2" customFormat="1" ht="24" hidden="1" customHeight="1" x14ac:dyDescent="0.25">
      <c r="A79" s="31">
        <v>72</v>
      </c>
      <c r="B79" s="28">
        <f>[1]Data!G76</f>
        <v>0</v>
      </c>
      <c r="C79" s="28" t="e">
        <f>[1]Data!#REF!</f>
        <v>#REF!</v>
      </c>
      <c r="D79" s="28">
        <f>[1]Data!H76</f>
        <v>0</v>
      </c>
      <c r="E79" s="29"/>
      <c r="F79" s="30"/>
      <c r="G79" s="30"/>
      <c r="H79" s="30"/>
      <c r="I79" s="31"/>
      <c r="J79" s="31"/>
      <c r="K79" s="31"/>
      <c r="L79" s="30"/>
      <c r="M79" s="31"/>
      <c r="N79" s="30"/>
      <c r="O79" s="29"/>
      <c r="P79" s="29">
        <v>0.5</v>
      </c>
      <c r="Q79" s="30"/>
      <c r="R79" s="30"/>
      <c r="S79" s="30"/>
      <c r="T79" s="31"/>
      <c r="U79" s="31"/>
      <c r="V79" s="31"/>
      <c r="W79" s="30"/>
      <c r="X79" s="30"/>
      <c r="Y79" s="30"/>
      <c r="Z79" s="30"/>
    </row>
    <row r="80" spans="1:26" s="2" customFormat="1" ht="24" hidden="1" customHeight="1" x14ac:dyDescent="0.25">
      <c r="A80" s="28">
        <v>73</v>
      </c>
      <c r="B80" s="28">
        <f>[1]Data!G77</f>
        <v>0</v>
      </c>
      <c r="C80" s="28" t="e">
        <f>[1]Data!#REF!</f>
        <v>#REF!</v>
      </c>
      <c r="D80" s="28">
        <f>[1]Data!H77</f>
        <v>0</v>
      </c>
      <c r="E80" s="29"/>
      <c r="F80" s="30"/>
      <c r="G80" s="30"/>
      <c r="H80" s="30"/>
      <c r="I80" s="31"/>
      <c r="J80" s="31"/>
      <c r="K80" s="31"/>
      <c r="L80" s="30"/>
      <c r="M80" s="31"/>
      <c r="N80" s="30"/>
      <c r="O80" s="29"/>
      <c r="P80" s="29">
        <v>0.5</v>
      </c>
      <c r="Q80" s="30"/>
      <c r="R80" s="30"/>
      <c r="S80" s="30"/>
      <c r="T80" s="31"/>
      <c r="U80" s="31"/>
      <c r="V80" s="31"/>
      <c r="W80" s="30"/>
      <c r="X80" s="30"/>
      <c r="Y80" s="30"/>
      <c r="Z80" s="30"/>
    </row>
    <row r="81" spans="1:26" s="2" customFormat="1" ht="24" hidden="1" customHeight="1" x14ac:dyDescent="0.25">
      <c r="A81" s="28">
        <v>74</v>
      </c>
      <c r="B81" s="28">
        <f>[1]Data!G78</f>
        <v>0</v>
      </c>
      <c r="C81" s="28" t="e">
        <f>[1]Data!#REF!</f>
        <v>#REF!</v>
      </c>
      <c r="D81" s="28">
        <f>[1]Data!H78</f>
        <v>0</v>
      </c>
      <c r="E81" s="29"/>
      <c r="F81" s="30"/>
      <c r="G81" s="30"/>
      <c r="H81" s="30"/>
      <c r="I81" s="31"/>
      <c r="J81" s="31"/>
      <c r="K81" s="31"/>
      <c r="L81" s="30"/>
      <c r="M81" s="31"/>
      <c r="N81" s="30"/>
      <c r="O81" s="29"/>
      <c r="P81" s="29">
        <v>0.5</v>
      </c>
      <c r="Q81" s="30"/>
      <c r="R81" s="30"/>
      <c r="S81" s="30"/>
      <c r="T81" s="31"/>
      <c r="U81" s="31"/>
      <c r="V81" s="31"/>
      <c r="W81" s="30"/>
      <c r="X81" s="30"/>
      <c r="Y81" s="30"/>
      <c r="Z81" s="30"/>
    </row>
    <row r="82" spans="1:26" s="2" customFormat="1" ht="24" hidden="1" customHeight="1" x14ac:dyDescent="0.25">
      <c r="A82" s="28">
        <v>75</v>
      </c>
      <c r="B82" s="28">
        <f>[1]Data!G79</f>
        <v>0</v>
      </c>
      <c r="C82" s="28" t="e">
        <f>[1]Data!#REF!</f>
        <v>#REF!</v>
      </c>
      <c r="D82" s="28">
        <f>[1]Data!H79</f>
        <v>0</v>
      </c>
      <c r="E82" s="29"/>
      <c r="F82" s="30"/>
      <c r="G82" s="30"/>
      <c r="H82" s="30"/>
      <c r="I82" s="31"/>
      <c r="J82" s="31"/>
      <c r="K82" s="31"/>
      <c r="L82" s="30"/>
      <c r="M82" s="31"/>
      <c r="N82" s="30"/>
      <c r="O82" s="29"/>
      <c r="P82" s="29">
        <v>0.5</v>
      </c>
      <c r="Q82" s="30"/>
      <c r="R82" s="30"/>
      <c r="S82" s="30"/>
      <c r="T82" s="31"/>
      <c r="U82" s="31"/>
      <c r="V82" s="31"/>
      <c r="W82" s="30"/>
      <c r="X82" s="30"/>
      <c r="Y82" s="30"/>
      <c r="Z82" s="30"/>
    </row>
    <row r="83" spans="1:26" s="2" customFormat="1" ht="24" hidden="1" customHeight="1" x14ac:dyDescent="0.25">
      <c r="A83" s="28">
        <v>76</v>
      </c>
      <c r="B83" s="28">
        <f>[1]Data!G80</f>
        <v>0</v>
      </c>
      <c r="C83" s="28" t="e">
        <f>[1]Data!#REF!</f>
        <v>#REF!</v>
      </c>
      <c r="D83" s="28">
        <f>[1]Data!H80</f>
        <v>0</v>
      </c>
      <c r="E83" s="29"/>
      <c r="F83" s="30"/>
      <c r="G83" s="30"/>
      <c r="H83" s="30"/>
      <c r="I83" s="31"/>
      <c r="J83" s="31"/>
      <c r="K83" s="31"/>
      <c r="L83" s="30"/>
      <c r="M83" s="31"/>
      <c r="N83" s="30"/>
      <c r="O83" s="29"/>
      <c r="P83" s="29">
        <v>0.5</v>
      </c>
      <c r="Q83" s="30"/>
      <c r="R83" s="30"/>
      <c r="S83" s="30"/>
      <c r="T83" s="31"/>
      <c r="U83" s="31"/>
      <c r="V83" s="31"/>
      <c r="W83" s="30"/>
      <c r="X83" s="30"/>
      <c r="Y83" s="30"/>
      <c r="Z83" s="30"/>
    </row>
    <row r="84" spans="1:26" s="2" customFormat="1" ht="24" hidden="1" customHeight="1" x14ac:dyDescent="0.25">
      <c r="A84" s="28">
        <v>77</v>
      </c>
      <c r="B84" s="28">
        <f>[1]Data!G81</f>
        <v>0</v>
      </c>
      <c r="C84" s="28" t="e">
        <f>[1]Data!#REF!</f>
        <v>#REF!</v>
      </c>
      <c r="D84" s="28">
        <f>[1]Data!H81</f>
        <v>0</v>
      </c>
      <c r="E84" s="29"/>
      <c r="F84" s="30"/>
      <c r="G84" s="30"/>
      <c r="H84" s="30"/>
      <c r="I84" s="31"/>
      <c r="J84" s="31"/>
      <c r="K84" s="31"/>
      <c r="L84" s="30"/>
      <c r="M84" s="31"/>
      <c r="N84" s="30"/>
      <c r="O84" s="29"/>
      <c r="P84" s="29">
        <v>0.5</v>
      </c>
      <c r="Q84" s="30"/>
      <c r="R84" s="30"/>
      <c r="S84" s="30"/>
      <c r="T84" s="31"/>
      <c r="U84" s="31"/>
      <c r="V84" s="31"/>
      <c r="W84" s="30"/>
      <c r="X84" s="30"/>
      <c r="Y84" s="30"/>
      <c r="Z84" s="30"/>
    </row>
    <row r="85" spans="1:26" s="2" customFormat="1" ht="24" hidden="1" customHeight="1" x14ac:dyDescent="0.25">
      <c r="A85" s="28">
        <v>78</v>
      </c>
      <c r="B85" s="28">
        <f>[1]Data!G82</f>
        <v>0</v>
      </c>
      <c r="C85" s="28" t="e">
        <f>[1]Data!#REF!</f>
        <v>#REF!</v>
      </c>
      <c r="D85" s="28">
        <f>[1]Data!H82</f>
        <v>0</v>
      </c>
      <c r="E85" s="29"/>
      <c r="F85" s="30"/>
      <c r="G85" s="30"/>
      <c r="H85" s="30"/>
      <c r="I85" s="31"/>
      <c r="J85" s="31"/>
      <c r="K85" s="31"/>
      <c r="L85" s="30"/>
      <c r="M85" s="31"/>
      <c r="N85" s="30"/>
      <c r="O85" s="29"/>
      <c r="P85" s="29">
        <v>0.5</v>
      </c>
      <c r="Q85" s="30"/>
      <c r="R85" s="30"/>
      <c r="S85" s="30"/>
      <c r="T85" s="31"/>
      <c r="U85" s="31"/>
      <c r="V85" s="31"/>
      <c r="W85" s="30"/>
      <c r="X85" s="30"/>
      <c r="Y85" s="30"/>
      <c r="Z85" s="30"/>
    </row>
    <row r="86" spans="1:26" s="2" customFormat="1" ht="24" hidden="1" customHeight="1" x14ac:dyDescent="0.25">
      <c r="A86" s="28">
        <v>79</v>
      </c>
      <c r="B86" s="28">
        <f>[1]Data!G83</f>
        <v>0</v>
      </c>
      <c r="C86" s="28" t="e">
        <f>[1]Data!#REF!</f>
        <v>#REF!</v>
      </c>
      <c r="D86" s="28">
        <f>[1]Data!H83</f>
        <v>0</v>
      </c>
      <c r="E86" s="29"/>
      <c r="F86" s="30"/>
      <c r="G86" s="30"/>
      <c r="H86" s="30"/>
      <c r="I86" s="31"/>
      <c r="J86" s="31"/>
      <c r="K86" s="31"/>
      <c r="L86" s="30"/>
      <c r="M86" s="31"/>
      <c r="N86" s="30"/>
      <c r="O86" s="29"/>
      <c r="P86" s="29">
        <v>0.5</v>
      </c>
      <c r="Q86" s="30"/>
      <c r="R86" s="30"/>
      <c r="S86" s="30"/>
      <c r="T86" s="31"/>
      <c r="U86" s="31"/>
      <c r="V86" s="31"/>
      <c r="W86" s="30"/>
      <c r="X86" s="30"/>
      <c r="Y86" s="30"/>
      <c r="Z86" s="30"/>
    </row>
    <row r="87" spans="1:26" s="2" customFormat="1" ht="24" hidden="1" customHeight="1" x14ac:dyDescent="0.25">
      <c r="A87" s="28">
        <v>80</v>
      </c>
      <c r="B87" s="28">
        <f>[1]Data!G84</f>
        <v>0</v>
      </c>
      <c r="C87" s="28" t="e">
        <f>[1]Data!#REF!</f>
        <v>#REF!</v>
      </c>
      <c r="D87" s="28">
        <f>[1]Data!H84</f>
        <v>0</v>
      </c>
      <c r="E87" s="29"/>
      <c r="F87" s="30"/>
      <c r="G87" s="30"/>
      <c r="H87" s="30"/>
      <c r="I87" s="31"/>
      <c r="J87" s="31"/>
      <c r="K87" s="31"/>
      <c r="L87" s="30"/>
      <c r="M87" s="31"/>
      <c r="N87" s="30"/>
      <c r="O87" s="29"/>
      <c r="P87" s="29">
        <v>0.5</v>
      </c>
      <c r="Q87" s="30"/>
      <c r="R87" s="30"/>
      <c r="S87" s="30"/>
      <c r="T87" s="31"/>
      <c r="U87" s="31"/>
      <c r="V87" s="31"/>
      <c r="W87" s="30"/>
      <c r="X87" s="30"/>
      <c r="Y87" s="30"/>
      <c r="Z87" s="30"/>
    </row>
    <row r="88" spans="1:26" hidden="1" x14ac:dyDescent="0.25">
      <c r="B88" s="33">
        <f>[1]Data!A88</f>
        <v>1</v>
      </c>
      <c r="E88" s="34">
        <f t="shared" ref="E88:Z88" si="0">((SUMSQ(SUMIFS(E8:E87,$B$8:$B$87,$B$88))))/$B$109</f>
        <v>182.25</v>
      </c>
      <c r="F88" s="34">
        <f t="shared" si="0"/>
        <v>0</v>
      </c>
      <c r="G88" s="34">
        <f t="shared" si="0"/>
        <v>1600</v>
      </c>
      <c r="H88" s="34">
        <f t="shared" si="0"/>
        <v>0</v>
      </c>
      <c r="I88" s="34">
        <f t="shared" si="0"/>
        <v>0</v>
      </c>
      <c r="J88" s="34">
        <f t="shared" si="0"/>
        <v>0</v>
      </c>
      <c r="K88" s="34">
        <f t="shared" si="0"/>
        <v>900</v>
      </c>
      <c r="L88" s="34">
        <f t="shared" si="0"/>
        <v>0</v>
      </c>
      <c r="M88" s="34">
        <f t="shared" si="0"/>
        <v>272.25</v>
      </c>
      <c r="N88" s="34">
        <f t="shared" si="0"/>
        <v>0</v>
      </c>
      <c r="O88" s="34">
        <f t="shared" si="0"/>
        <v>6.25</v>
      </c>
      <c r="P88" s="34">
        <f t="shared" si="0"/>
        <v>20.25</v>
      </c>
      <c r="Q88" s="34">
        <f t="shared" si="0"/>
        <v>0</v>
      </c>
      <c r="R88" s="34">
        <f t="shared" si="0"/>
        <v>0</v>
      </c>
      <c r="S88" s="34">
        <f t="shared" si="0"/>
        <v>0</v>
      </c>
      <c r="T88" s="34">
        <f t="shared" si="0"/>
        <v>0</v>
      </c>
      <c r="U88" s="34">
        <f t="shared" si="0"/>
        <v>0</v>
      </c>
      <c r="V88" s="34">
        <f t="shared" si="0"/>
        <v>0</v>
      </c>
      <c r="W88" s="34">
        <f t="shared" si="0"/>
        <v>0</v>
      </c>
      <c r="X88" s="34">
        <f t="shared" si="0"/>
        <v>0</v>
      </c>
      <c r="Y88" s="34">
        <f t="shared" si="0"/>
        <v>0</v>
      </c>
      <c r="Z88" s="34">
        <f t="shared" si="0"/>
        <v>0</v>
      </c>
    </row>
    <row r="89" spans="1:26" hidden="1" x14ac:dyDescent="0.25">
      <c r="B89" s="33">
        <f>[1]Data!A89</f>
        <v>2</v>
      </c>
      <c r="E89" s="34">
        <f t="shared" ref="E89:Z89" si="1">((SUMSQ(SUMIFS(E8:E87,$B$8:$B$87,$B$89))))/$B$109</f>
        <v>12.602499999999999</v>
      </c>
      <c r="F89" s="34">
        <f t="shared" si="1"/>
        <v>0</v>
      </c>
      <c r="G89" s="34">
        <f t="shared" si="1"/>
        <v>0</v>
      </c>
      <c r="H89" s="34">
        <f t="shared" si="1"/>
        <v>0</v>
      </c>
      <c r="I89" s="34">
        <f t="shared" si="1"/>
        <v>0</v>
      </c>
      <c r="J89" s="34">
        <f t="shared" si="1"/>
        <v>0</v>
      </c>
      <c r="K89" s="34">
        <f t="shared" si="1"/>
        <v>552.25</v>
      </c>
      <c r="L89" s="34">
        <f t="shared" si="1"/>
        <v>0</v>
      </c>
      <c r="M89" s="34">
        <f t="shared" si="1"/>
        <v>0</v>
      </c>
      <c r="N89" s="34">
        <f t="shared" si="1"/>
        <v>0</v>
      </c>
      <c r="O89" s="34">
        <f t="shared" si="1"/>
        <v>1.6900000000000002</v>
      </c>
      <c r="P89" s="34">
        <f t="shared" si="1"/>
        <v>0.64000000000000012</v>
      </c>
      <c r="Q89" s="34">
        <f t="shared" si="1"/>
        <v>0</v>
      </c>
      <c r="R89" s="34">
        <f t="shared" si="1"/>
        <v>0</v>
      </c>
      <c r="S89" s="34">
        <f t="shared" si="1"/>
        <v>0</v>
      </c>
      <c r="T89" s="34">
        <f t="shared" si="1"/>
        <v>0</v>
      </c>
      <c r="U89" s="34">
        <f t="shared" si="1"/>
        <v>0</v>
      </c>
      <c r="V89" s="34">
        <f t="shared" si="1"/>
        <v>0</v>
      </c>
      <c r="W89" s="34">
        <f t="shared" si="1"/>
        <v>0</v>
      </c>
      <c r="X89" s="34">
        <f t="shared" si="1"/>
        <v>0</v>
      </c>
      <c r="Y89" s="34">
        <f t="shared" si="1"/>
        <v>0</v>
      </c>
      <c r="Z89" s="34">
        <f t="shared" si="1"/>
        <v>0</v>
      </c>
    </row>
    <row r="90" spans="1:26" hidden="1" x14ac:dyDescent="0.25">
      <c r="B90" s="33">
        <f>[1]Data!A90</f>
        <v>3</v>
      </c>
      <c r="E90" s="34">
        <f t="shared" ref="E90:Z90" si="2">((SUMSQ(SUMIFS(E8:E87,$B$8:$B$87,$B$90))))/$B$109</f>
        <v>0</v>
      </c>
      <c r="F90" s="34">
        <f t="shared" si="2"/>
        <v>0</v>
      </c>
      <c r="G90" s="34">
        <f t="shared" si="2"/>
        <v>0</v>
      </c>
      <c r="H90" s="34">
        <f t="shared" si="2"/>
        <v>0</v>
      </c>
      <c r="I90" s="34">
        <f t="shared" si="2"/>
        <v>0</v>
      </c>
      <c r="J90" s="34">
        <f t="shared" si="2"/>
        <v>0</v>
      </c>
      <c r="K90" s="34">
        <f t="shared" si="2"/>
        <v>870.25</v>
      </c>
      <c r="L90" s="34">
        <f t="shared" si="2"/>
        <v>0</v>
      </c>
      <c r="M90" s="34">
        <f t="shared" si="2"/>
        <v>1</v>
      </c>
      <c r="N90" s="34">
        <f t="shared" si="2"/>
        <v>0</v>
      </c>
      <c r="O90" s="34">
        <f t="shared" si="2"/>
        <v>4.2024999999999997</v>
      </c>
      <c r="P90" s="34">
        <f t="shared" si="2"/>
        <v>0.64000000000000012</v>
      </c>
      <c r="Q90" s="34">
        <f t="shared" si="2"/>
        <v>0</v>
      </c>
      <c r="R90" s="34">
        <f t="shared" si="2"/>
        <v>0</v>
      </c>
      <c r="S90" s="34">
        <f t="shared" si="2"/>
        <v>0</v>
      </c>
      <c r="T90" s="34">
        <f t="shared" si="2"/>
        <v>0</v>
      </c>
      <c r="U90" s="34">
        <f t="shared" si="2"/>
        <v>0</v>
      </c>
      <c r="V90" s="34">
        <f t="shared" si="2"/>
        <v>0</v>
      </c>
      <c r="W90" s="34">
        <f t="shared" si="2"/>
        <v>0</v>
      </c>
      <c r="X90" s="34">
        <f t="shared" si="2"/>
        <v>0</v>
      </c>
      <c r="Y90" s="34">
        <f t="shared" si="2"/>
        <v>0</v>
      </c>
      <c r="Z90" s="34">
        <f t="shared" si="2"/>
        <v>0</v>
      </c>
    </row>
    <row r="91" spans="1:26" hidden="1" x14ac:dyDescent="0.25">
      <c r="B91" s="33">
        <f>[1]Data!A91</f>
        <v>4</v>
      </c>
      <c r="E91" s="34">
        <f t="shared" ref="E91:Z91" si="3">((SUMSQ(SUMIFS(E8:E87,$B$8:$B$87,$B$91))))/$B$109</f>
        <v>144</v>
      </c>
      <c r="F91" s="34">
        <f t="shared" si="3"/>
        <v>0</v>
      </c>
      <c r="G91" s="34">
        <f t="shared" si="3"/>
        <v>0</v>
      </c>
      <c r="H91" s="34">
        <f t="shared" si="3"/>
        <v>0</v>
      </c>
      <c r="I91" s="34">
        <f t="shared" si="3"/>
        <v>0</v>
      </c>
      <c r="J91" s="34">
        <f t="shared" si="3"/>
        <v>0</v>
      </c>
      <c r="K91" s="34">
        <f t="shared" si="3"/>
        <v>306.25</v>
      </c>
      <c r="L91" s="34">
        <f t="shared" si="3"/>
        <v>0</v>
      </c>
      <c r="M91" s="34">
        <f t="shared" si="3"/>
        <v>0.25</v>
      </c>
      <c r="N91" s="34">
        <f t="shared" si="3"/>
        <v>0</v>
      </c>
      <c r="O91" s="34">
        <f t="shared" si="3"/>
        <v>0.15999999999999998</v>
      </c>
      <c r="P91" s="34">
        <f t="shared" si="3"/>
        <v>0.64000000000000012</v>
      </c>
      <c r="Q91" s="34">
        <f t="shared" si="3"/>
        <v>0</v>
      </c>
      <c r="R91" s="34">
        <f t="shared" si="3"/>
        <v>0</v>
      </c>
      <c r="S91" s="34">
        <f t="shared" si="3"/>
        <v>0</v>
      </c>
      <c r="T91" s="34">
        <f t="shared" si="3"/>
        <v>0</v>
      </c>
      <c r="U91" s="34">
        <f t="shared" si="3"/>
        <v>0</v>
      </c>
      <c r="V91" s="34">
        <f t="shared" si="3"/>
        <v>0</v>
      </c>
      <c r="W91" s="34">
        <f t="shared" si="3"/>
        <v>0</v>
      </c>
      <c r="X91" s="34">
        <f t="shared" si="3"/>
        <v>0</v>
      </c>
      <c r="Y91" s="34">
        <f t="shared" si="3"/>
        <v>0</v>
      </c>
      <c r="Z91" s="34">
        <f t="shared" si="3"/>
        <v>0</v>
      </c>
    </row>
    <row r="92" spans="1:26" hidden="1" x14ac:dyDescent="0.25">
      <c r="B92" s="33">
        <f>[1]Data!A92</f>
        <v>5</v>
      </c>
      <c r="E92" s="34">
        <f t="shared" ref="E92:Z92" si="4">((SUMSQ(SUMIFS(E8:E87,$B$8:$B$87,$B$92))))/$B$109</f>
        <v>0.25</v>
      </c>
      <c r="F92" s="34">
        <f t="shared" si="4"/>
        <v>0</v>
      </c>
      <c r="G92" s="34">
        <f t="shared" si="4"/>
        <v>0</v>
      </c>
      <c r="H92" s="34">
        <f t="shared" si="4"/>
        <v>0</v>
      </c>
      <c r="I92" s="34">
        <f t="shared" si="4"/>
        <v>0</v>
      </c>
      <c r="J92" s="34">
        <f t="shared" si="4"/>
        <v>0</v>
      </c>
      <c r="K92" s="34">
        <f t="shared" si="4"/>
        <v>1406.25</v>
      </c>
      <c r="L92" s="34">
        <f t="shared" si="4"/>
        <v>0</v>
      </c>
      <c r="M92" s="34">
        <f t="shared" si="4"/>
        <v>0</v>
      </c>
      <c r="N92" s="34">
        <f t="shared" si="4"/>
        <v>0</v>
      </c>
      <c r="O92" s="34">
        <f t="shared" si="4"/>
        <v>0.36</v>
      </c>
      <c r="P92" s="34">
        <f t="shared" si="4"/>
        <v>0.64000000000000012</v>
      </c>
      <c r="Q92" s="34">
        <f t="shared" si="4"/>
        <v>0</v>
      </c>
      <c r="R92" s="34">
        <f t="shared" si="4"/>
        <v>0</v>
      </c>
      <c r="S92" s="34">
        <f t="shared" si="4"/>
        <v>0</v>
      </c>
      <c r="T92" s="34">
        <f t="shared" si="4"/>
        <v>0</v>
      </c>
      <c r="U92" s="34">
        <f t="shared" si="4"/>
        <v>0</v>
      </c>
      <c r="V92" s="34">
        <f t="shared" si="4"/>
        <v>0</v>
      </c>
      <c r="W92" s="34">
        <f t="shared" si="4"/>
        <v>0</v>
      </c>
      <c r="X92" s="34">
        <f t="shared" si="4"/>
        <v>0</v>
      </c>
      <c r="Y92" s="34">
        <f t="shared" si="4"/>
        <v>0</v>
      </c>
      <c r="Z92" s="34">
        <f t="shared" si="4"/>
        <v>0</v>
      </c>
    </row>
    <row r="93" spans="1:26" hidden="1" x14ac:dyDescent="0.25">
      <c r="B93" s="33">
        <f>[1]Data!A93</f>
        <v>6</v>
      </c>
      <c r="E93" s="34">
        <f t="shared" ref="E93:Z93" si="5">((SUMSQ(SUMIFS(E8:E87,$B$8:$B$87,$B$93))))/$B$109</f>
        <v>0</v>
      </c>
      <c r="F93" s="34">
        <f t="shared" si="5"/>
        <v>0</v>
      </c>
      <c r="G93" s="34">
        <f t="shared" si="5"/>
        <v>0</v>
      </c>
      <c r="H93" s="34">
        <f t="shared" si="5"/>
        <v>0</v>
      </c>
      <c r="I93" s="34">
        <f t="shared" si="5"/>
        <v>0</v>
      </c>
      <c r="J93" s="34">
        <f t="shared" si="5"/>
        <v>0</v>
      </c>
      <c r="K93" s="34">
        <f t="shared" si="5"/>
        <v>324</v>
      </c>
      <c r="L93" s="34">
        <f t="shared" si="5"/>
        <v>0</v>
      </c>
      <c r="M93" s="34">
        <f t="shared" si="5"/>
        <v>1.5625</v>
      </c>
      <c r="N93" s="34">
        <f t="shared" si="5"/>
        <v>0</v>
      </c>
      <c r="O93" s="34">
        <f t="shared" si="5"/>
        <v>1.8225000000000002</v>
      </c>
      <c r="P93" s="34">
        <f t="shared" si="5"/>
        <v>0.64000000000000012</v>
      </c>
      <c r="Q93" s="34">
        <f t="shared" si="5"/>
        <v>0</v>
      </c>
      <c r="R93" s="34">
        <f t="shared" si="5"/>
        <v>0</v>
      </c>
      <c r="S93" s="34">
        <f t="shared" si="5"/>
        <v>0</v>
      </c>
      <c r="T93" s="34">
        <f t="shared" si="5"/>
        <v>0</v>
      </c>
      <c r="U93" s="34">
        <f t="shared" si="5"/>
        <v>0</v>
      </c>
      <c r="V93" s="34">
        <f t="shared" si="5"/>
        <v>0</v>
      </c>
      <c r="W93" s="34">
        <f t="shared" si="5"/>
        <v>0</v>
      </c>
      <c r="X93" s="34">
        <f t="shared" si="5"/>
        <v>0</v>
      </c>
      <c r="Y93" s="34">
        <f t="shared" si="5"/>
        <v>0</v>
      </c>
      <c r="Z93" s="34">
        <f t="shared" si="5"/>
        <v>0</v>
      </c>
    </row>
    <row r="94" spans="1:26" hidden="1" x14ac:dyDescent="0.25">
      <c r="B94" s="33">
        <f>[1]Data!A94</f>
        <v>7</v>
      </c>
      <c r="E94" s="34">
        <f t="shared" ref="E94:Z94" si="6">((SUMSQ(SUMIFS(E8:E87,$B$8:$B$87,$B$94))))/$B$109</f>
        <v>56.25</v>
      </c>
      <c r="F94" s="34">
        <f t="shared" si="6"/>
        <v>0</v>
      </c>
      <c r="G94" s="34">
        <f t="shared" si="6"/>
        <v>484</v>
      </c>
      <c r="H94" s="34">
        <f t="shared" si="6"/>
        <v>0</v>
      </c>
      <c r="I94" s="34">
        <f t="shared" si="6"/>
        <v>0</v>
      </c>
      <c r="J94" s="34">
        <f t="shared" si="6"/>
        <v>0</v>
      </c>
      <c r="K94" s="34">
        <f t="shared" si="6"/>
        <v>1056.25</v>
      </c>
      <c r="L94" s="34">
        <f t="shared" si="6"/>
        <v>0</v>
      </c>
      <c r="M94" s="34">
        <f t="shared" si="6"/>
        <v>10.5625</v>
      </c>
      <c r="N94" s="34">
        <f t="shared" si="6"/>
        <v>0</v>
      </c>
      <c r="O94" s="34">
        <f t="shared" si="6"/>
        <v>0.42250000000000004</v>
      </c>
      <c r="P94" s="34">
        <f t="shared" si="6"/>
        <v>6.25</v>
      </c>
      <c r="Q94" s="34">
        <f t="shared" si="6"/>
        <v>0</v>
      </c>
      <c r="R94" s="34">
        <f t="shared" si="6"/>
        <v>0</v>
      </c>
      <c r="S94" s="34">
        <f t="shared" si="6"/>
        <v>0</v>
      </c>
      <c r="T94" s="34">
        <f t="shared" si="6"/>
        <v>0</v>
      </c>
      <c r="U94" s="34">
        <f t="shared" si="6"/>
        <v>0</v>
      </c>
      <c r="V94" s="34">
        <f t="shared" si="6"/>
        <v>0</v>
      </c>
      <c r="W94" s="34">
        <f t="shared" si="6"/>
        <v>0</v>
      </c>
      <c r="X94" s="34">
        <f t="shared" si="6"/>
        <v>0</v>
      </c>
      <c r="Y94" s="34">
        <f t="shared" si="6"/>
        <v>0</v>
      </c>
      <c r="Z94" s="34">
        <f t="shared" si="6"/>
        <v>0</v>
      </c>
    </row>
    <row r="95" spans="1:26" hidden="1" x14ac:dyDescent="0.25">
      <c r="B95" s="33">
        <f>[1]Data!A95</f>
        <v>8</v>
      </c>
      <c r="E95" s="34">
        <f t="shared" ref="E95:Z95" si="7">((SUMSQ(SUMIFS(E8:E87,$B$8:$B$87,$B$95))))/$B$109</f>
        <v>0</v>
      </c>
      <c r="F95" s="34">
        <f t="shared" si="7"/>
        <v>0</v>
      </c>
      <c r="G95" s="34">
        <f t="shared" si="7"/>
        <v>4.2024999999999997</v>
      </c>
      <c r="H95" s="34">
        <f t="shared" si="7"/>
        <v>0</v>
      </c>
      <c r="I95" s="34">
        <f t="shared" si="7"/>
        <v>0</v>
      </c>
      <c r="J95" s="34">
        <f t="shared" si="7"/>
        <v>0</v>
      </c>
      <c r="K95" s="34">
        <f t="shared" si="7"/>
        <v>156.25</v>
      </c>
      <c r="L95" s="34">
        <f t="shared" si="7"/>
        <v>0</v>
      </c>
      <c r="M95" s="34">
        <f t="shared" si="7"/>
        <v>33.0625</v>
      </c>
      <c r="N95" s="34">
        <f t="shared" si="7"/>
        <v>0</v>
      </c>
      <c r="O95" s="34">
        <f t="shared" si="7"/>
        <v>25</v>
      </c>
      <c r="P95" s="34">
        <f t="shared" si="7"/>
        <v>5.0625</v>
      </c>
      <c r="Q95" s="34">
        <f t="shared" si="7"/>
        <v>0</v>
      </c>
      <c r="R95" s="34">
        <f t="shared" si="7"/>
        <v>0</v>
      </c>
      <c r="S95" s="34">
        <f t="shared" si="7"/>
        <v>0</v>
      </c>
      <c r="T95" s="34">
        <f t="shared" si="7"/>
        <v>0</v>
      </c>
      <c r="U95" s="34">
        <f t="shared" si="7"/>
        <v>0</v>
      </c>
      <c r="V95" s="34">
        <f t="shared" si="7"/>
        <v>0</v>
      </c>
      <c r="W95" s="34">
        <f t="shared" si="7"/>
        <v>0</v>
      </c>
      <c r="X95" s="34">
        <f t="shared" si="7"/>
        <v>0</v>
      </c>
      <c r="Y95" s="34">
        <f t="shared" si="7"/>
        <v>0</v>
      </c>
      <c r="Z95" s="34">
        <f t="shared" si="7"/>
        <v>0</v>
      </c>
    </row>
    <row r="96" spans="1:26" hidden="1" x14ac:dyDescent="0.25">
      <c r="B96" s="33">
        <f>[1]Data!A96</f>
        <v>9</v>
      </c>
      <c r="E96" s="34">
        <f t="shared" ref="E96:Z96" si="8">((SUMSQ(SUMIFS(E8:E87,$B$8:$B$87,$B$96))))/$B$109</f>
        <v>1</v>
      </c>
      <c r="F96" s="34">
        <f t="shared" si="8"/>
        <v>0</v>
      </c>
      <c r="G96" s="34">
        <f t="shared" si="8"/>
        <v>76.5625</v>
      </c>
      <c r="H96" s="34">
        <f t="shared" si="8"/>
        <v>0</v>
      </c>
      <c r="I96" s="34">
        <f t="shared" si="8"/>
        <v>0</v>
      </c>
      <c r="J96" s="34">
        <f t="shared" si="8"/>
        <v>0</v>
      </c>
      <c r="K96" s="34">
        <f t="shared" si="8"/>
        <v>462.25</v>
      </c>
      <c r="L96" s="34">
        <f t="shared" si="8"/>
        <v>0</v>
      </c>
      <c r="M96" s="34">
        <f t="shared" si="8"/>
        <v>10.5625</v>
      </c>
      <c r="N96" s="34">
        <f t="shared" si="8"/>
        <v>0</v>
      </c>
      <c r="O96" s="34">
        <f t="shared" si="8"/>
        <v>2.4025000000000003</v>
      </c>
      <c r="P96" s="34">
        <f t="shared" si="8"/>
        <v>1</v>
      </c>
      <c r="Q96" s="34">
        <f t="shared" si="8"/>
        <v>0</v>
      </c>
      <c r="R96" s="34">
        <f t="shared" si="8"/>
        <v>0</v>
      </c>
      <c r="S96" s="34">
        <f t="shared" si="8"/>
        <v>0</v>
      </c>
      <c r="T96" s="34">
        <f t="shared" si="8"/>
        <v>0</v>
      </c>
      <c r="U96" s="34">
        <f t="shared" si="8"/>
        <v>0</v>
      </c>
      <c r="V96" s="34">
        <f t="shared" si="8"/>
        <v>0</v>
      </c>
      <c r="W96" s="34">
        <f t="shared" si="8"/>
        <v>0</v>
      </c>
      <c r="X96" s="34">
        <f t="shared" si="8"/>
        <v>0</v>
      </c>
      <c r="Y96" s="34">
        <f t="shared" si="8"/>
        <v>0</v>
      </c>
      <c r="Z96" s="34">
        <f t="shared" si="8"/>
        <v>0</v>
      </c>
    </row>
    <row r="97" spans="1:26" hidden="1" x14ac:dyDescent="0.25">
      <c r="B97" s="33">
        <f>[1]Data!A97</f>
        <v>10</v>
      </c>
      <c r="E97" s="34">
        <f t="shared" ref="E97:Z97" si="9">((SUMSQ(SUMIFS(E8:E87,$B$8:$B$87,$B$97))))/$B$109</f>
        <v>0</v>
      </c>
      <c r="F97" s="34">
        <f t="shared" si="9"/>
        <v>0</v>
      </c>
      <c r="G97" s="34">
        <f t="shared" si="9"/>
        <v>1</v>
      </c>
      <c r="H97" s="34">
        <f t="shared" si="9"/>
        <v>0</v>
      </c>
      <c r="I97" s="34">
        <f t="shared" si="9"/>
        <v>0</v>
      </c>
      <c r="J97" s="34">
        <f t="shared" si="9"/>
        <v>0</v>
      </c>
      <c r="K97" s="34">
        <f t="shared" si="9"/>
        <v>22.5625</v>
      </c>
      <c r="L97" s="34">
        <f t="shared" si="9"/>
        <v>0</v>
      </c>
      <c r="M97" s="34">
        <f t="shared" si="9"/>
        <v>22.5625</v>
      </c>
      <c r="N97" s="34">
        <f t="shared" si="9"/>
        <v>0</v>
      </c>
      <c r="O97" s="34">
        <f t="shared" si="9"/>
        <v>1.6900000000000002</v>
      </c>
      <c r="P97" s="34">
        <f t="shared" si="9"/>
        <v>0.64000000000000012</v>
      </c>
      <c r="Q97" s="34">
        <f t="shared" si="9"/>
        <v>0</v>
      </c>
      <c r="R97" s="34">
        <f t="shared" si="9"/>
        <v>0</v>
      </c>
      <c r="S97" s="34">
        <f t="shared" si="9"/>
        <v>0</v>
      </c>
      <c r="T97" s="34">
        <f t="shared" si="9"/>
        <v>0</v>
      </c>
      <c r="U97" s="34">
        <f t="shared" si="9"/>
        <v>0</v>
      </c>
      <c r="V97" s="34">
        <f t="shared" si="9"/>
        <v>0</v>
      </c>
      <c r="W97" s="34">
        <f t="shared" si="9"/>
        <v>0</v>
      </c>
      <c r="X97" s="34">
        <f t="shared" si="9"/>
        <v>0</v>
      </c>
      <c r="Y97" s="34">
        <f t="shared" si="9"/>
        <v>0</v>
      </c>
      <c r="Z97" s="34">
        <f t="shared" si="9"/>
        <v>0</v>
      </c>
    </row>
    <row r="98" spans="1:26" hidden="1" x14ac:dyDescent="0.25">
      <c r="B98" s="33">
        <f>[1]Data!A98</f>
        <v>11</v>
      </c>
      <c r="E98" s="34">
        <f t="shared" ref="E98:Z98" si="10">((SUMSQ(SUMIFS(E8:E87,$B$8:$B$87,$B$98))))/$B$109</f>
        <v>0</v>
      </c>
      <c r="F98" s="34">
        <f t="shared" si="10"/>
        <v>0</v>
      </c>
      <c r="G98" s="34">
        <f t="shared" si="10"/>
        <v>0</v>
      </c>
      <c r="H98" s="34">
        <f t="shared" si="10"/>
        <v>0</v>
      </c>
      <c r="I98" s="34">
        <f t="shared" si="10"/>
        <v>0</v>
      </c>
      <c r="J98" s="34">
        <f t="shared" si="10"/>
        <v>0</v>
      </c>
      <c r="K98" s="34">
        <f t="shared" si="10"/>
        <v>0</v>
      </c>
      <c r="L98" s="34">
        <f t="shared" si="10"/>
        <v>0</v>
      </c>
      <c r="M98" s="34">
        <f t="shared" si="10"/>
        <v>0</v>
      </c>
      <c r="N98" s="34">
        <f t="shared" si="10"/>
        <v>0</v>
      </c>
      <c r="O98" s="34">
        <f t="shared" si="10"/>
        <v>0</v>
      </c>
      <c r="P98" s="34">
        <f t="shared" si="10"/>
        <v>0</v>
      </c>
      <c r="Q98" s="34">
        <f t="shared" si="10"/>
        <v>0</v>
      </c>
      <c r="R98" s="34">
        <f t="shared" si="10"/>
        <v>0</v>
      </c>
      <c r="S98" s="34">
        <f t="shared" si="10"/>
        <v>0</v>
      </c>
      <c r="T98" s="34">
        <f t="shared" si="10"/>
        <v>0</v>
      </c>
      <c r="U98" s="34">
        <f t="shared" si="10"/>
        <v>0</v>
      </c>
      <c r="V98" s="34">
        <f t="shared" si="10"/>
        <v>0</v>
      </c>
      <c r="W98" s="34">
        <f t="shared" si="10"/>
        <v>0</v>
      </c>
      <c r="X98" s="34">
        <f t="shared" si="10"/>
        <v>0</v>
      </c>
      <c r="Y98" s="34">
        <f t="shared" si="10"/>
        <v>0</v>
      </c>
      <c r="Z98" s="34">
        <f t="shared" si="10"/>
        <v>0</v>
      </c>
    </row>
    <row r="99" spans="1:26" hidden="1" x14ac:dyDescent="0.25">
      <c r="B99" s="33">
        <f>[1]Data!A99</f>
        <v>12</v>
      </c>
      <c r="E99" s="34">
        <f t="shared" ref="E99:Z99" si="11">((SUMSQ(SUMIFS(E8:E87,$B$8:$B$87,$B$99))))/$B$109</f>
        <v>0</v>
      </c>
      <c r="F99" s="34">
        <f t="shared" si="11"/>
        <v>0</v>
      </c>
      <c r="G99" s="34">
        <f t="shared" si="11"/>
        <v>0</v>
      </c>
      <c r="H99" s="34">
        <f t="shared" si="11"/>
        <v>0</v>
      </c>
      <c r="I99" s="34">
        <f t="shared" si="11"/>
        <v>0</v>
      </c>
      <c r="J99" s="34">
        <f t="shared" si="11"/>
        <v>0</v>
      </c>
      <c r="K99" s="34">
        <f t="shared" si="11"/>
        <v>0</v>
      </c>
      <c r="L99" s="34">
        <f t="shared" si="11"/>
        <v>0</v>
      </c>
      <c r="M99" s="34">
        <f t="shared" si="11"/>
        <v>0</v>
      </c>
      <c r="N99" s="34">
        <f t="shared" si="11"/>
        <v>0</v>
      </c>
      <c r="O99" s="34">
        <f t="shared" si="11"/>
        <v>0</v>
      </c>
      <c r="P99" s="34">
        <f t="shared" si="11"/>
        <v>0</v>
      </c>
      <c r="Q99" s="34">
        <f t="shared" si="11"/>
        <v>0</v>
      </c>
      <c r="R99" s="34">
        <f t="shared" si="11"/>
        <v>0</v>
      </c>
      <c r="S99" s="34">
        <f t="shared" si="11"/>
        <v>0</v>
      </c>
      <c r="T99" s="34">
        <f t="shared" si="11"/>
        <v>0</v>
      </c>
      <c r="U99" s="34">
        <f t="shared" si="11"/>
        <v>0</v>
      </c>
      <c r="V99" s="34">
        <f t="shared" si="11"/>
        <v>0</v>
      </c>
      <c r="W99" s="34">
        <f t="shared" si="11"/>
        <v>0</v>
      </c>
      <c r="X99" s="34">
        <f t="shared" si="11"/>
        <v>0</v>
      </c>
      <c r="Y99" s="34">
        <f t="shared" si="11"/>
        <v>0</v>
      </c>
      <c r="Z99" s="34">
        <f t="shared" si="11"/>
        <v>0</v>
      </c>
    </row>
    <row r="100" spans="1:26" hidden="1" x14ac:dyDescent="0.25">
      <c r="B100" s="33">
        <f>[1]Data!A100</f>
        <v>13</v>
      </c>
      <c r="E100" s="34">
        <f t="shared" ref="E100:Z100" si="12">((SUMSQ(SUMIFS(E8:E87,$B$8:$B$87,$B$100))))/$B$109</f>
        <v>0</v>
      </c>
      <c r="F100" s="34">
        <f t="shared" si="12"/>
        <v>0</v>
      </c>
      <c r="G100" s="34">
        <f t="shared" si="12"/>
        <v>0</v>
      </c>
      <c r="H100" s="34">
        <f t="shared" si="12"/>
        <v>0</v>
      </c>
      <c r="I100" s="34">
        <f t="shared" si="12"/>
        <v>0</v>
      </c>
      <c r="J100" s="34">
        <f t="shared" si="12"/>
        <v>0</v>
      </c>
      <c r="K100" s="34">
        <f t="shared" si="12"/>
        <v>0</v>
      </c>
      <c r="L100" s="34">
        <f t="shared" si="12"/>
        <v>0</v>
      </c>
      <c r="M100" s="34">
        <f t="shared" si="12"/>
        <v>0</v>
      </c>
      <c r="N100" s="34">
        <f t="shared" si="12"/>
        <v>0</v>
      </c>
      <c r="O100" s="34">
        <f t="shared" si="12"/>
        <v>0</v>
      </c>
      <c r="P100" s="34">
        <f t="shared" si="12"/>
        <v>0</v>
      </c>
      <c r="Q100" s="34">
        <f t="shared" si="12"/>
        <v>0</v>
      </c>
      <c r="R100" s="34">
        <f t="shared" si="12"/>
        <v>0</v>
      </c>
      <c r="S100" s="34">
        <f t="shared" si="12"/>
        <v>0</v>
      </c>
      <c r="T100" s="34">
        <f t="shared" si="12"/>
        <v>0</v>
      </c>
      <c r="U100" s="34">
        <f t="shared" si="12"/>
        <v>0</v>
      </c>
      <c r="V100" s="34">
        <f t="shared" si="12"/>
        <v>0</v>
      </c>
      <c r="W100" s="34">
        <f t="shared" si="12"/>
        <v>0</v>
      </c>
      <c r="X100" s="34">
        <f t="shared" si="12"/>
        <v>0</v>
      </c>
      <c r="Y100" s="34">
        <f t="shared" si="12"/>
        <v>0</v>
      </c>
      <c r="Z100" s="34">
        <f t="shared" si="12"/>
        <v>0</v>
      </c>
    </row>
    <row r="101" spans="1:26" hidden="1" x14ac:dyDescent="0.25">
      <c r="B101" s="33">
        <f>[1]Data!A101</f>
        <v>14</v>
      </c>
      <c r="E101" s="34">
        <f t="shared" ref="E101:Z101" si="13">((SUMSQ(SUMIFS(E8:E87,$B$8:$B$87,$B$101))))/$B$109</f>
        <v>0</v>
      </c>
      <c r="F101" s="34">
        <f t="shared" si="13"/>
        <v>0</v>
      </c>
      <c r="G101" s="34">
        <f t="shared" si="13"/>
        <v>0</v>
      </c>
      <c r="H101" s="34">
        <f t="shared" si="13"/>
        <v>0</v>
      </c>
      <c r="I101" s="34">
        <f t="shared" si="13"/>
        <v>0</v>
      </c>
      <c r="J101" s="34">
        <f t="shared" si="13"/>
        <v>0</v>
      </c>
      <c r="K101" s="34">
        <f t="shared" si="13"/>
        <v>0</v>
      </c>
      <c r="L101" s="34">
        <f t="shared" si="13"/>
        <v>0</v>
      </c>
      <c r="M101" s="34">
        <f t="shared" si="13"/>
        <v>0</v>
      </c>
      <c r="N101" s="34">
        <f t="shared" si="13"/>
        <v>0</v>
      </c>
      <c r="O101" s="34">
        <f t="shared" si="13"/>
        <v>0</v>
      </c>
      <c r="P101" s="34">
        <f t="shared" si="13"/>
        <v>0</v>
      </c>
      <c r="Q101" s="34">
        <f t="shared" si="13"/>
        <v>0</v>
      </c>
      <c r="R101" s="34">
        <f t="shared" si="13"/>
        <v>0</v>
      </c>
      <c r="S101" s="34">
        <f t="shared" si="13"/>
        <v>0</v>
      </c>
      <c r="T101" s="34">
        <f t="shared" si="13"/>
        <v>0</v>
      </c>
      <c r="U101" s="34">
        <f t="shared" si="13"/>
        <v>0</v>
      </c>
      <c r="V101" s="34">
        <f t="shared" si="13"/>
        <v>0</v>
      </c>
      <c r="W101" s="34">
        <f t="shared" si="13"/>
        <v>0</v>
      </c>
      <c r="X101" s="34">
        <f t="shared" si="13"/>
        <v>0</v>
      </c>
      <c r="Y101" s="34">
        <f t="shared" si="13"/>
        <v>0</v>
      </c>
      <c r="Z101" s="34">
        <f t="shared" si="13"/>
        <v>0</v>
      </c>
    </row>
    <row r="102" spans="1:26" hidden="1" x14ac:dyDescent="0.25">
      <c r="B102" s="33">
        <f>[1]Data!A102</f>
        <v>15</v>
      </c>
      <c r="E102" s="34">
        <f t="shared" ref="E102:Z102" si="14">((SUMSQ(SUMIFS(E8:E87,$B$8:$B$87,$B$102))))/$B$109</f>
        <v>0</v>
      </c>
      <c r="F102" s="34">
        <f t="shared" si="14"/>
        <v>0</v>
      </c>
      <c r="G102" s="34">
        <f t="shared" si="14"/>
        <v>0</v>
      </c>
      <c r="H102" s="34">
        <f t="shared" si="14"/>
        <v>0</v>
      </c>
      <c r="I102" s="34">
        <f t="shared" si="14"/>
        <v>0</v>
      </c>
      <c r="J102" s="34">
        <f t="shared" si="14"/>
        <v>0</v>
      </c>
      <c r="K102" s="34">
        <f t="shared" si="14"/>
        <v>0</v>
      </c>
      <c r="L102" s="34">
        <f t="shared" si="14"/>
        <v>0</v>
      </c>
      <c r="M102" s="34">
        <f t="shared" si="14"/>
        <v>0</v>
      </c>
      <c r="N102" s="34">
        <f t="shared" si="14"/>
        <v>0</v>
      </c>
      <c r="O102" s="34">
        <f t="shared" si="14"/>
        <v>0</v>
      </c>
      <c r="P102" s="34">
        <f t="shared" si="14"/>
        <v>0</v>
      </c>
      <c r="Q102" s="34">
        <f t="shared" si="14"/>
        <v>0</v>
      </c>
      <c r="R102" s="34">
        <f t="shared" si="14"/>
        <v>0</v>
      </c>
      <c r="S102" s="34">
        <f t="shared" si="14"/>
        <v>0</v>
      </c>
      <c r="T102" s="34">
        <f t="shared" si="14"/>
        <v>0</v>
      </c>
      <c r="U102" s="34">
        <f t="shared" si="14"/>
        <v>0</v>
      </c>
      <c r="V102" s="34">
        <f t="shared" si="14"/>
        <v>0</v>
      </c>
      <c r="W102" s="34">
        <f t="shared" si="14"/>
        <v>0</v>
      </c>
      <c r="X102" s="34">
        <f t="shared" si="14"/>
        <v>0</v>
      </c>
      <c r="Y102" s="34">
        <f t="shared" si="14"/>
        <v>0</v>
      </c>
      <c r="Z102" s="34">
        <f t="shared" si="14"/>
        <v>0</v>
      </c>
    </row>
    <row r="103" spans="1:26" hidden="1" x14ac:dyDescent="0.25">
      <c r="B103" s="33">
        <f>[1]Data!A103</f>
        <v>16</v>
      </c>
      <c r="E103" s="34">
        <f t="shared" ref="E103:Z103" si="15">((SUMSQ(SUMIFS(E8:E87,$B$8:$B$87,$B$103))))/$B$109</f>
        <v>0</v>
      </c>
      <c r="F103" s="34">
        <f t="shared" si="15"/>
        <v>0</v>
      </c>
      <c r="G103" s="34">
        <f t="shared" si="15"/>
        <v>0</v>
      </c>
      <c r="H103" s="34">
        <f t="shared" si="15"/>
        <v>0</v>
      </c>
      <c r="I103" s="34">
        <f t="shared" si="15"/>
        <v>0</v>
      </c>
      <c r="J103" s="34">
        <f t="shared" si="15"/>
        <v>0</v>
      </c>
      <c r="K103" s="34">
        <f t="shared" si="15"/>
        <v>0</v>
      </c>
      <c r="L103" s="34">
        <f t="shared" si="15"/>
        <v>0</v>
      </c>
      <c r="M103" s="34">
        <f t="shared" si="15"/>
        <v>0</v>
      </c>
      <c r="N103" s="34">
        <f t="shared" si="15"/>
        <v>0</v>
      </c>
      <c r="O103" s="34">
        <f t="shared" si="15"/>
        <v>0</v>
      </c>
      <c r="P103" s="34">
        <f t="shared" si="15"/>
        <v>0</v>
      </c>
      <c r="Q103" s="34">
        <f t="shared" si="15"/>
        <v>0</v>
      </c>
      <c r="R103" s="34">
        <f t="shared" si="15"/>
        <v>0</v>
      </c>
      <c r="S103" s="34">
        <f t="shared" si="15"/>
        <v>0</v>
      </c>
      <c r="T103" s="34">
        <f t="shared" si="15"/>
        <v>0</v>
      </c>
      <c r="U103" s="34">
        <f t="shared" si="15"/>
        <v>0</v>
      </c>
      <c r="V103" s="34">
        <f t="shared" si="15"/>
        <v>0</v>
      </c>
      <c r="W103" s="34">
        <f t="shared" si="15"/>
        <v>0</v>
      </c>
      <c r="X103" s="34">
        <f t="shared" si="15"/>
        <v>0</v>
      </c>
      <c r="Y103" s="34">
        <f t="shared" si="15"/>
        <v>0</v>
      </c>
      <c r="Z103" s="34">
        <f t="shared" si="15"/>
        <v>0</v>
      </c>
    </row>
    <row r="104" spans="1:26" hidden="1" x14ac:dyDescent="0.25">
      <c r="B104" s="33">
        <f>[1]Data!A104</f>
        <v>17</v>
      </c>
      <c r="E104" s="34">
        <f t="shared" ref="E104:Z104" si="16">((SUMSQ(SUMIFS(E8:E87,$B$8:$B$87,$B$104))))/$B$109</f>
        <v>0</v>
      </c>
      <c r="F104" s="34">
        <f t="shared" si="16"/>
        <v>0</v>
      </c>
      <c r="G104" s="34">
        <f t="shared" si="16"/>
        <v>0</v>
      </c>
      <c r="H104" s="34">
        <f t="shared" si="16"/>
        <v>0</v>
      </c>
      <c r="I104" s="34">
        <f t="shared" si="16"/>
        <v>0</v>
      </c>
      <c r="J104" s="34">
        <f t="shared" si="16"/>
        <v>0</v>
      </c>
      <c r="K104" s="34">
        <f t="shared" si="16"/>
        <v>0</v>
      </c>
      <c r="L104" s="34">
        <f t="shared" si="16"/>
        <v>0</v>
      </c>
      <c r="M104" s="34">
        <f t="shared" si="16"/>
        <v>0</v>
      </c>
      <c r="N104" s="34">
        <f t="shared" si="16"/>
        <v>0</v>
      </c>
      <c r="O104" s="34">
        <f t="shared" si="16"/>
        <v>0</v>
      </c>
      <c r="P104" s="34">
        <f t="shared" si="16"/>
        <v>0</v>
      </c>
      <c r="Q104" s="34">
        <f t="shared" si="16"/>
        <v>0</v>
      </c>
      <c r="R104" s="34">
        <f t="shared" si="16"/>
        <v>0</v>
      </c>
      <c r="S104" s="34">
        <f t="shared" si="16"/>
        <v>0</v>
      </c>
      <c r="T104" s="34">
        <f t="shared" si="16"/>
        <v>0</v>
      </c>
      <c r="U104" s="34">
        <f t="shared" si="16"/>
        <v>0</v>
      </c>
      <c r="V104" s="34">
        <f t="shared" si="16"/>
        <v>0</v>
      </c>
      <c r="W104" s="34">
        <f t="shared" si="16"/>
        <v>0</v>
      </c>
      <c r="X104" s="34">
        <f t="shared" si="16"/>
        <v>0</v>
      </c>
      <c r="Y104" s="34">
        <f t="shared" si="16"/>
        <v>0</v>
      </c>
      <c r="Z104" s="34">
        <f t="shared" si="16"/>
        <v>0</v>
      </c>
    </row>
    <row r="105" spans="1:26" hidden="1" x14ac:dyDescent="0.25">
      <c r="B105" s="33">
        <f>[1]Data!A105</f>
        <v>18</v>
      </c>
      <c r="E105" s="34">
        <f t="shared" ref="E105:Z105" si="17">((SUMSQ(SUMIFS(E8:E87,$B$8:$B$87,$B$105))))/$B$109</f>
        <v>0</v>
      </c>
      <c r="F105" s="34">
        <f t="shared" si="17"/>
        <v>0</v>
      </c>
      <c r="G105" s="34">
        <f t="shared" si="17"/>
        <v>0</v>
      </c>
      <c r="H105" s="34">
        <f t="shared" si="17"/>
        <v>0</v>
      </c>
      <c r="I105" s="34">
        <f t="shared" si="17"/>
        <v>0</v>
      </c>
      <c r="J105" s="34">
        <f t="shared" si="17"/>
        <v>0</v>
      </c>
      <c r="K105" s="34">
        <f t="shared" si="17"/>
        <v>0</v>
      </c>
      <c r="L105" s="34">
        <f t="shared" si="17"/>
        <v>0</v>
      </c>
      <c r="M105" s="34">
        <f t="shared" si="17"/>
        <v>0</v>
      </c>
      <c r="N105" s="34">
        <f t="shared" si="17"/>
        <v>0</v>
      </c>
      <c r="O105" s="34">
        <f t="shared" si="17"/>
        <v>0</v>
      </c>
      <c r="P105" s="34">
        <f t="shared" si="17"/>
        <v>0</v>
      </c>
      <c r="Q105" s="34">
        <f t="shared" si="17"/>
        <v>0</v>
      </c>
      <c r="R105" s="34">
        <f t="shared" si="17"/>
        <v>0</v>
      </c>
      <c r="S105" s="34">
        <f t="shared" si="17"/>
        <v>0</v>
      </c>
      <c r="T105" s="34">
        <f t="shared" si="17"/>
        <v>0</v>
      </c>
      <c r="U105" s="34">
        <f t="shared" si="17"/>
        <v>0</v>
      </c>
      <c r="V105" s="34">
        <f t="shared" si="17"/>
        <v>0</v>
      </c>
      <c r="W105" s="34">
        <f t="shared" si="17"/>
        <v>0</v>
      </c>
      <c r="X105" s="34">
        <f t="shared" si="17"/>
        <v>0</v>
      </c>
      <c r="Y105" s="34">
        <f t="shared" si="17"/>
        <v>0</v>
      </c>
      <c r="Z105" s="34">
        <f t="shared" si="17"/>
        <v>0</v>
      </c>
    </row>
    <row r="106" spans="1:26" hidden="1" x14ac:dyDescent="0.25">
      <c r="B106" s="33">
        <f>[1]Data!A106</f>
        <v>19</v>
      </c>
      <c r="E106" s="34">
        <f t="shared" ref="E106:Z106" si="18">((SUMSQ(SUMIFS(E8:E87,$B$8:$B$87,$B$106))))/$B$109</f>
        <v>0</v>
      </c>
      <c r="F106" s="34">
        <f t="shared" si="18"/>
        <v>0</v>
      </c>
      <c r="G106" s="34">
        <f t="shared" si="18"/>
        <v>0</v>
      </c>
      <c r="H106" s="34">
        <f t="shared" si="18"/>
        <v>0</v>
      </c>
      <c r="I106" s="34">
        <f t="shared" si="18"/>
        <v>0</v>
      </c>
      <c r="J106" s="34">
        <f t="shared" si="18"/>
        <v>0</v>
      </c>
      <c r="K106" s="34">
        <f t="shared" si="18"/>
        <v>0</v>
      </c>
      <c r="L106" s="34">
        <f t="shared" si="18"/>
        <v>0</v>
      </c>
      <c r="M106" s="34">
        <f t="shared" si="18"/>
        <v>0</v>
      </c>
      <c r="N106" s="34">
        <f t="shared" si="18"/>
        <v>0</v>
      </c>
      <c r="O106" s="34">
        <f t="shared" si="18"/>
        <v>0</v>
      </c>
      <c r="P106" s="34">
        <f t="shared" si="18"/>
        <v>0</v>
      </c>
      <c r="Q106" s="34">
        <f t="shared" si="18"/>
        <v>0</v>
      </c>
      <c r="R106" s="34">
        <f t="shared" si="18"/>
        <v>0</v>
      </c>
      <c r="S106" s="34">
        <f t="shared" si="18"/>
        <v>0</v>
      </c>
      <c r="T106" s="34">
        <f t="shared" si="18"/>
        <v>0</v>
      </c>
      <c r="U106" s="34">
        <f t="shared" si="18"/>
        <v>0</v>
      </c>
      <c r="V106" s="34">
        <f t="shared" si="18"/>
        <v>0</v>
      </c>
      <c r="W106" s="34">
        <f t="shared" si="18"/>
        <v>0</v>
      </c>
      <c r="X106" s="34">
        <f t="shared" si="18"/>
        <v>0</v>
      </c>
      <c r="Y106" s="34">
        <f t="shared" si="18"/>
        <v>0</v>
      </c>
      <c r="Z106" s="34">
        <f t="shared" si="18"/>
        <v>0</v>
      </c>
    </row>
    <row r="107" spans="1:26" hidden="1" x14ac:dyDescent="0.25">
      <c r="B107" s="33">
        <f>[1]Data!A107</f>
        <v>20</v>
      </c>
      <c r="E107" s="34">
        <f t="shared" ref="E107:Z107" si="19">((SUMSQ(SUMIFS(E8:E87,$B$8:$B$87,$B$107))))/$B$109</f>
        <v>0</v>
      </c>
      <c r="F107" s="34">
        <f t="shared" si="19"/>
        <v>0</v>
      </c>
      <c r="G107" s="34">
        <f t="shared" si="19"/>
        <v>0</v>
      </c>
      <c r="H107" s="34">
        <f t="shared" si="19"/>
        <v>0</v>
      </c>
      <c r="I107" s="34">
        <f t="shared" si="19"/>
        <v>0</v>
      </c>
      <c r="J107" s="34">
        <f t="shared" si="19"/>
        <v>0</v>
      </c>
      <c r="K107" s="34">
        <f t="shared" si="19"/>
        <v>0</v>
      </c>
      <c r="L107" s="34">
        <f t="shared" si="19"/>
        <v>0</v>
      </c>
      <c r="M107" s="34">
        <f t="shared" si="19"/>
        <v>0</v>
      </c>
      <c r="N107" s="34">
        <f t="shared" si="19"/>
        <v>0</v>
      </c>
      <c r="O107" s="34">
        <f t="shared" si="19"/>
        <v>0</v>
      </c>
      <c r="P107" s="34">
        <f t="shared" si="19"/>
        <v>0</v>
      </c>
      <c r="Q107" s="34">
        <f t="shared" si="19"/>
        <v>0</v>
      </c>
      <c r="R107" s="34">
        <f t="shared" si="19"/>
        <v>0</v>
      </c>
      <c r="S107" s="34">
        <f t="shared" si="19"/>
        <v>0</v>
      </c>
      <c r="T107" s="34">
        <f t="shared" si="19"/>
        <v>0</v>
      </c>
      <c r="U107" s="34">
        <f t="shared" si="19"/>
        <v>0</v>
      </c>
      <c r="V107" s="34">
        <f t="shared" si="19"/>
        <v>0</v>
      </c>
      <c r="W107" s="34">
        <f t="shared" si="19"/>
        <v>0</v>
      </c>
      <c r="X107" s="34">
        <f t="shared" si="19"/>
        <v>0</v>
      </c>
      <c r="Y107" s="34">
        <f t="shared" si="19"/>
        <v>0</v>
      </c>
      <c r="Z107" s="34">
        <f t="shared" si="19"/>
        <v>0</v>
      </c>
    </row>
    <row r="108" spans="1:26" hidden="1" x14ac:dyDescent="0.25"/>
    <row r="109" spans="1:26" hidden="1" x14ac:dyDescent="0.25">
      <c r="A109" s="35" t="s">
        <v>14</v>
      </c>
      <c r="B109" s="33">
        <f>[1]Data!B16</f>
        <v>4</v>
      </c>
    </row>
    <row r="110" spans="1:26" hidden="1" x14ac:dyDescent="0.25">
      <c r="A110" s="35" t="s">
        <v>15</v>
      </c>
      <c r="B110" s="33">
        <f>[1]Data!B15</f>
        <v>10</v>
      </c>
    </row>
    <row r="111" spans="1:26" hidden="1" x14ac:dyDescent="0.25">
      <c r="A111" s="35" t="s">
        <v>16</v>
      </c>
      <c r="B111" s="33">
        <f>[1]Data!B15*[1]Data!B16</f>
        <v>40</v>
      </c>
    </row>
    <row r="112" spans="1:26" hidden="1" x14ac:dyDescent="0.25">
      <c r="A112" s="36" t="s">
        <v>17</v>
      </c>
      <c r="E112" s="37">
        <f t="shared" ref="E112:Z112" si="20">SUM(E8:E87)</f>
        <v>76.099999999999994</v>
      </c>
      <c r="F112" s="37">
        <f t="shared" si="20"/>
        <v>0</v>
      </c>
      <c r="G112" s="37">
        <f t="shared" si="20"/>
        <v>147.6</v>
      </c>
      <c r="H112" s="37">
        <f t="shared" si="20"/>
        <v>0</v>
      </c>
      <c r="I112" s="37">
        <f t="shared" si="20"/>
        <v>0</v>
      </c>
      <c r="J112" s="37">
        <f t="shared" si="20"/>
        <v>0</v>
      </c>
      <c r="K112" s="37">
        <f t="shared" si="20"/>
        <v>454.5</v>
      </c>
      <c r="L112" s="37">
        <f t="shared" si="20"/>
        <v>0</v>
      </c>
      <c r="M112" s="37">
        <f t="shared" si="20"/>
        <v>72.5</v>
      </c>
      <c r="N112" s="37">
        <f t="shared" si="20"/>
        <v>0</v>
      </c>
      <c r="O112" s="37">
        <f t="shared" si="20"/>
        <v>33.400000000000006</v>
      </c>
      <c r="P112" s="37">
        <f t="shared" si="20"/>
        <v>50.100000000000009</v>
      </c>
      <c r="Q112" s="37">
        <f t="shared" si="20"/>
        <v>0</v>
      </c>
      <c r="R112" s="37">
        <f t="shared" si="20"/>
        <v>0</v>
      </c>
      <c r="S112" s="37">
        <f t="shared" si="20"/>
        <v>0</v>
      </c>
      <c r="T112" s="37">
        <f t="shared" si="20"/>
        <v>0</v>
      </c>
      <c r="U112" s="37">
        <f t="shared" si="20"/>
        <v>0</v>
      </c>
      <c r="V112" s="37">
        <f t="shared" si="20"/>
        <v>0</v>
      </c>
      <c r="W112" s="37">
        <f t="shared" si="20"/>
        <v>0</v>
      </c>
      <c r="X112" s="37">
        <f t="shared" si="20"/>
        <v>0</v>
      </c>
      <c r="Y112" s="37">
        <f t="shared" si="20"/>
        <v>0</v>
      </c>
      <c r="Z112" s="37">
        <f t="shared" si="20"/>
        <v>0</v>
      </c>
    </row>
    <row r="113" spans="1:26" hidden="1" x14ac:dyDescent="0.25">
      <c r="A113" s="36" t="s">
        <v>18</v>
      </c>
      <c r="E113" s="37">
        <f t="shared" ref="E113:Z113" si="21">E112/$B$111</f>
        <v>1.9024999999999999</v>
      </c>
      <c r="F113" s="37">
        <f t="shared" si="21"/>
        <v>0</v>
      </c>
      <c r="G113" s="37">
        <f t="shared" si="21"/>
        <v>3.69</v>
      </c>
      <c r="H113" s="37">
        <f t="shared" si="21"/>
        <v>0</v>
      </c>
      <c r="I113" s="37">
        <f t="shared" si="21"/>
        <v>0</v>
      </c>
      <c r="J113" s="37">
        <f t="shared" si="21"/>
        <v>0</v>
      </c>
      <c r="K113" s="37">
        <f t="shared" si="21"/>
        <v>11.362500000000001</v>
      </c>
      <c r="L113" s="37">
        <f t="shared" si="21"/>
        <v>0</v>
      </c>
      <c r="M113" s="37">
        <f t="shared" si="21"/>
        <v>1.8125</v>
      </c>
      <c r="N113" s="37">
        <f t="shared" si="21"/>
        <v>0</v>
      </c>
      <c r="O113" s="37">
        <f t="shared" si="21"/>
        <v>0.83500000000000019</v>
      </c>
      <c r="P113" s="37">
        <f t="shared" si="21"/>
        <v>1.2525000000000002</v>
      </c>
      <c r="Q113" s="37">
        <f t="shared" si="21"/>
        <v>0</v>
      </c>
      <c r="R113" s="37">
        <f t="shared" si="21"/>
        <v>0</v>
      </c>
      <c r="S113" s="37">
        <f t="shared" si="21"/>
        <v>0</v>
      </c>
      <c r="T113" s="37">
        <f t="shared" si="21"/>
        <v>0</v>
      </c>
      <c r="U113" s="37">
        <f t="shared" si="21"/>
        <v>0</v>
      </c>
      <c r="V113" s="37">
        <f t="shared" si="21"/>
        <v>0</v>
      </c>
      <c r="W113" s="37">
        <f t="shared" si="21"/>
        <v>0</v>
      </c>
      <c r="X113" s="37">
        <f t="shared" si="21"/>
        <v>0</v>
      </c>
      <c r="Y113" s="37">
        <f t="shared" si="21"/>
        <v>0</v>
      </c>
      <c r="Z113" s="37">
        <f t="shared" si="21"/>
        <v>0</v>
      </c>
    </row>
    <row r="114" spans="1:26" hidden="1" x14ac:dyDescent="0.25"/>
    <row r="115" spans="1:26" hidden="1" x14ac:dyDescent="0.25">
      <c r="A115" s="38" t="s">
        <v>19</v>
      </c>
      <c r="E115" s="39">
        <f t="shared" ref="E115:Z115" si="22">((SUMSQ(SUM(E8:E87)))/$B$111)</f>
        <v>144.78024999999997</v>
      </c>
      <c r="F115" s="39">
        <f t="shared" si="22"/>
        <v>0</v>
      </c>
      <c r="G115" s="39">
        <f t="shared" si="22"/>
        <v>544.64400000000001</v>
      </c>
      <c r="H115" s="39">
        <f t="shared" si="22"/>
        <v>0</v>
      </c>
      <c r="I115" s="39">
        <f t="shared" si="22"/>
        <v>0</v>
      </c>
      <c r="J115" s="39">
        <f t="shared" si="22"/>
        <v>0</v>
      </c>
      <c r="K115" s="39">
        <f t="shared" si="22"/>
        <v>5164.2562500000004</v>
      </c>
      <c r="L115" s="39">
        <f t="shared" si="22"/>
        <v>0</v>
      </c>
      <c r="M115" s="39">
        <f t="shared" si="22"/>
        <v>131.40625</v>
      </c>
      <c r="N115" s="39">
        <f t="shared" si="22"/>
        <v>0</v>
      </c>
      <c r="O115" s="39">
        <f t="shared" si="22"/>
        <v>27.88900000000001</v>
      </c>
      <c r="P115" s="39">
        <f t="shared" si="22"/>
        <v>62.750250000000015</v>
      </c>
      <c r="Q115" s="39">
        <f t="shared" si="22"/>
        <v>0</v>
      </c>
      <c r="R115" s="39">
        <f t="shared" si="22"/>
        <v>0</v>
      </c>
      <c r="S115" s="39">
        <f t="shared" si="22"/>
        <v>0</v>
      </c>
      <c r="T115" s="39">
        <f t="shared" si="22"/>
        <v>0</v>
      </c>
      <c r="U115" s="39">
        <f t="shared" si="22"/>
        <v>0</v>
      </c>
      <c r="V115" s="39">
        <f t="shared" si="22"/>
        <v>0</v>
      </c>
      <c r="W115" s="39">
        <f t="shared" si="22"/>
        <v>0</v>
      </c>
      <c r="X115" s="39">
        <f t="shared" si="22"/>
        <v>0</v>
      </c>
      <c r="Y115" s="39">
        <f t="shared" si="22"/>
        <v>0</v>
      </c>
      <c r="Z115" s="39">
        <f t="shared" si="22"/>
        <v>0</v>
      </c>
    </row>
    <row r="116" spans="1:26" hidden="1" x14ac:dyDescent="0.25"/>
    <row r="117" spans="1:26" hidden="1" x14ac:dyDescent="0.25">
      <c r="A117" s="40" t="s">
        <v>20</v>
      </c>
      <c r="E117" s="41">
        <f t="shared" ref="E117:Z117" si="23">(SUM(E88:E107))-E115</f>
        <v>251.57225</v>
      </c>
      <c r="F117" s="41">
        <f t="shared" si="23"/>
        <v>0</v>
      </c>
      <c r="G117" s="41">
        <f t="shared" si="23"/>
        <v>1621.1209999999999</v>
      </c>
      <c r="H117" s="41">
        <f t="shared" si="23"/>
        <v>0</v>
      </c>
      <c r="I117" s="41">
        <f t="shared" si="23"/>
        <v>0</v>
      </c>
      <c r="J117" s="41">
        <f t="shared" si="23"/>
        <v>0</v>
      </c>
      <c r="K117" s="41">
        <f t="shared" si="23"/>
        <v>892.05624999999964</v>
      </c>
      <c r="L117" s="41">
        <f t="shared" si="23"/>
        <v>0</v>
      </c>
      <c r="M117" s="41">
        <f t="shared" si="23"/>
        <v>220.40625</v>
      </c>
      <c r="N117" s="41">
        <f t="shared" si="23"/>
        <v>0</v>
      </c>
      <c r="O117" s="41">
        <f t="shared" si="23"/>
        <v>16.11099999999999</v>
      </c>
      <c r="P117" s="41">
        <f t="shared" si="23"/>
        <v>-26.347750000000012</v>
      </c>
      <c r="Q117" s="41">
        <f t="shared" si="23"/>
        <v>0</v>
      </c>
      <c r="R117" s="41">
        <f t="shared" si="23"/>
        <v>0</v>
      </c>
      <c r="S117" s="41">
        <f t="shared" si="23"/>
        <v>0</v>
      </c>
      <c r="T117" s="41">
        <f t="shared" si="23"/>
        <v>0</v>
      </c>
      <c r="U117" s="41">
        <f t="shared" si="23"/>
        <v>0</v>
      </c>
      <c r="V117" s="41">
        <f t="shared" si="23"/>
        <v>0</v>
      </c>
      <c r="W117" s="41">
        <f t="shared" si="23"/>
        <v>0</v>
      </c>
      <c r="X117" s="41">
        <f t="shared" si="23"/>
        <v>0</v>
      </c>
      <c r="Y117" s="41">
        <f t="shared" si="23"/>
        <v>0</v>
      </c>
      <c r="Z117" s="41">
        <f t="shared" si="23"/>
        <v>0</v>
      </c>
    </row>
    <row r="118" spans="1:26" hidden="1" x14ac:dyDescent="0.25"/>
    <row r="119" spans="1:26" hidden="1" x14ac:dyDescent="0.25">
      <c r="A119" s="40" t="s">
        <v>21</v>
      </c>
      <c r="B119" s="40">
        <v>1</v>
      </c>
      <c r="E119" s="41">
        <f t="shared" ref="E119:Z119" si="24">((SUMIFS(E8:E87,$D$8:$D$87,$B$119))*(SUMIFS(E8:E87,$D$8:$D$87,$B$119)))/$B$110</f>
        <v>25.921000000000003</v>
      </c>
      <c r="F119" s="41">
        <f t="shared" si="24"/>
        <v>0</v>
      </c>
      <c r="G119" s="41">
        <f t="shared" si="24"/>
        <v>491.40099999999995</v>
      </c>
      <c r="H119" s="41">
        <f t="shared" si="24"/>
        <v>0</v>
      </c>
      <c r="I119" s="41">
        <f t="shared" si="24"/>
        <v>0</v>
      </c>
      <c r="J119" s="41">
        <f t="shared" si="24"/>
        <v>0</v>
      </c>
      <c r="K119" s="41">
        <f t="shared" si="24"/>
        <v>1030.2249999999999</v>
      </c>
      <c r="L119" s="41">
        <f t="shared" si="24"/>
        <v>0</v>
      </c>
      <c r="M119" s="41">
        <f t="shared" si="24"/>
        <v>96.1</v>
      </c>
      <c r="N119" s="41">
        <f t="shared" si="24"/>
        <v>0</v>
      </c>
      <c r="O119" s="41">
        <f t="shared" si="24"/>
        <v>1.0240000000000002</v>
      </c>
      <c r="P119" s="41">
        <f t="shared" si="24"/>
        <v>11.025</v>
      </c>
      <c r="Q119" s="41">
        <f t="shared" si="24"/>
        <v>0</v>
      </c>
      <c r="R119" s="41">
        <f t="shared" si="24"/>
        <v>0</v>
      </c>
      <c r="S119" s="41">
        <f t="shared" si="24"/>
        <v>0</v>
      </c>
      <c r="T119" s="41">
        <f t="shared" si="24"/>
        <v>0</v>
      </c>
      <c r="U119" s="41">
        <f t="shared" si="24"/>
        <v>0</v>
      </c>
      <c r="V119" s="41">
        <f t="shared" si="24"/>
        <v>0</v>
      </c>
      <c r="W119" s="41">
        <f t="shared" si="24"/>
        <v>0</v>
      </c>
      <c r="X119" s="41">
        <f t="shared" si="24"/>
        <v>0</v>
      </c>
      <c r="Y119" s="41">
        <f t="shared" si="24"/>
        <v>0</v>
      </c>
      <c r="Z119" s="41">
        <f t="shared" si="24"/>
        <v>0</v>
      </c>
    </row>
    <row r="120" spans="1:26" hidden="1" x14ac:dyDescent="0.25">
      <c r="A120" s="40"/>
      <c r="B120" s="40">
        <v>2</v>
      </c>
      <c r="E120" s="41">
        <f t="shared" ref="E120:Z120" si="25">((SUMIFS(E8:E87,$D$8:$D$87,$B$120))*(SUMIFS(E8:E87,$D$8:$D$87,$B$120)))/$B$110</f>
        <v>27.225000000000001</v>
      </c>
      <c r="F120" s="41">
        <f t="shared" si="25"/>
        <v>0</v>
      </c>
      <c r="G120" s="41">
        <f t="shared" si="25"/>
        <v>60.024999999999999</v>
      </c>
      <c r="H120" s="41">
        <f t="shared" si="25"/>
        <v>0</v>
      </c>
      <c r="I120" s="41">
        <f t="shared" si="25"/>
        <v>0</v>
      </c>
      <c r="J120" s="41">
        <f t="shared" si="25"/>
        <v>0</v>
      </c>
      <c r="K120" s="41">
        <f t="shared" si="25"/>
        <v>1562.5</v>
      </c>
      <c r="L120" s="41">
        <f t="shared" si="25"/>
        <v>0</v>
      </c>
      <c r="M120" s="41">
        <f t="shared" si="25"/>
        <v>46.225000000000001</v>
      </c>
      <c r="N120" s="41">
        <f t="shared" si="25"/>
        <v>0</v>
      </c>
      <c r="O120" s="41">
        <f t="shared" si="25"/>
        <v>4.761000000000001</v>
      </c>
      <c r="P120" s="41">
        <f t="shared" si="25"/>
        <v>7.395999999999999</v>
      </c>
      <c r="Q120" s="41">
        <f t="shared" si="25"/>
        <v>0</v>
      </c>
      <c r="R120" s="41">
        <f t="shared" si="25"/>
        <v>0</v>
      </c>
      <c r="S120" s="41">
        <f t="shared" si="25"/>
        <v>0</v>
      </c>
      <c r="T120" s="41">
        <f t="shared" si="25"/>
        <v>0</v>
      </c>
      <c r="U120" s="41">
        <f t="shared" si="25"/>
        <v>0</v>
      </c>
      <c r="V120" s="41">
        <f t="shared" si="25"/>
        <v>0</v>
      </c>
      <c r="W120" s="41">
        <f t="shared" si="25"/>
        <v>0</v>
      </c>
      <c r="X120" s="41">
        <f t="shared" si="25"/>
        <v>0</v>
      </c>
      <c r="Y120" s="41">
        <f t="shared" si="25"/>
        <v>0</v>
      </c>
      <c r="Z120" s="41">
        <f t="shared" si="25"/>
        <v>0</v>
      </c>
    </row>
    <row r="121" spans="1:26" hidden="1" x14ac:dyDescent="0.25">
      <c r="A121" s="40"/>
      <c r="B121" s="40">
        <v>3</v>
      </c>
      <c r="E121" s="41">
        <f t="shared" ref="E121:Z121" si="26">((SUMIFS(E8:E87,$D$8:$D$87,$B$121))*(SUMIFS(E8:E87,$D$8:$D$87,$B$121)))/$B$110</f>
        <v>55.225000000000001</v>
      </c>
      <c r="F121" s="41">
        <f t="shared" si="26"/>
        <v>0</v>
      </c>
      <c r="G121" s="41">
        <f t="shared" si="26"/>
        <v>78.400000000000006</v>
      </c>
      <c r="H121" s="41">
        <f t="shared" si="26"/>
        <v>0</v>
      </c>
      <c r="I121" s="41">
        <f t="shared" si="26"/>
        <v>0</v>
      </c>
      <c r="J121" s="41">
        <f t="shared" si="26"/>
        <v>0</v>
      </c>
      <c r="K121" s="41">
        <f t="shared" si="26"/>
        <v>1488.4</v>
      </c>
      <c r="L121" s="41">
        <f t="shared" si="26"/>
        <v>0</v>
      </c>
      <c r="M121" s="41">
        <f t="shared" si="26"/>
        <v>2.0249999999999999</v>
      </c>
      <c r="N121" s="41">
        <f t="shared" si="26"/>
        <v>0</v>
      </c>
      <c r="O121" s="41">
        <f t="shared" si="26"/>
        <v>15.875999999999999</v>
      </c>
      <c r="P121" s="41">
        <f t="shared" si="26"/>
        <v>3.6</v>
      </c>
      <c r="Q121" s="41">
        <f t="shared" si="26"/>
        <v>0</v>
      </c>
      <c r="R121" s="41">
        <f t="shared" si="26"/>
        <v>0</v>
      </c>
      <c r="S121" s="41">
        <f t="shared" si="26"/>
        <v>0</v>
      </c>
      <c r="T121" s="41">
        <f t="shared" si="26"/>
        <v>0</v>
      </c>
      <c r="U121" s="41">
        <f t="shared" si="26"/>
        <v>0</v>
      </c>
      <c r="V121" s="41">
        <f t="shared" si="26"/>
        <v>0</v>
      </c>
      <c r="W121" s="41">
        <f t="shared" si="26"/>
        <v>0</v>
      </c>
      <c r="X121" s="41">
        <f t="shared" si="26"/>
        <v>0</v>
      </c>
      <c r="Y121" s="41">
        <f t="shared" si="26"/>
        <v>0</v>
      </c>
      <c r="Z121" s="41">
        <f t="shared" si="26"/>
        <v>0</v>
      </c>
    </row>
    <row r="122" spans="1:26" hidden="1" x14ac:dyDescent="0.25">
      <c r="A122" s="40"/>
      <c r="B122" s="40">
        <v>4</v>
      </c>
      <c r="E122" s="41">
        <f t="shared" ref="E122:Z122" si="27">((SUMIFS(E8:E87,$D$8:$D$87,$B$122))*(SUMIFS(E8:E87,$D$8:$D$87,$B$122)))/$B$110</f>
        <v>40</v>
      </c>
      <c r="F122" s="41">
        <f t="shared" si="27"/>
        <v>0</v>
      </c>
      <c r="G122" s="41">
        <f t="shared" si="27"/>
        <v>62.5</v>
      </c>
      <c r="H122" s="41">
        <f t="shared" si="27"/>
        <v>0</v>
      </c>
      <c r="I122" s="41">
        <f t="shared" si="27"/>
        <v>0</v>
      </c>
      <c r="J122" s="41">
        <f t="shared" si="27"/>
        <v>0</v>
      </c>
      <c r="K122" s="41">
        <f t="shared" si="27"/>
        <v>1123.5999999999999</v>
      </c>
      <c r="L122" s="41">
        <f t="shared" si="27"/>
        <v>0</v>
      </c>
      <c r="M122" s="41">
        <f t="shared" si="27"/>
        <v>24.024999999999999</v>
      </c>
      <c r="N122" s="41">
        <f t="shared" si="27"/>
        <v>0</v>
      </c>
      <c r="O122" s="41">
        <f t="shared" si="27"/>
        <v>11.448999999999998</v>
      </c>
      <c r="P122" s="41">
        <f t="shared" si="27"/>
        <v>2.5</v>
      </c>
      <c r="Q122" s="41">
        <f t="shared" si="27"/>
        <v>0</v>
      </c>
      <c r="R122" s="41">
        <f t="shared" si="27"/>
        <v>0</v>
      </c>
      <c r="S122" s="41">
        <f t="shared" si="27"/>
        <v>0</v>
      </c>
      <c r="T122" s="41">
        <f t="shared" si="27"/>
        <v>0</v>
      </c>
      <c r="U122" s="41">
        <f t="shared" si="27"/>
        <v>0</v>
      </c>
      <c r="V122" s="41">
        <f t="shared" si="27"/>
        <v>0</v>
      </c>
      <c r="W122" s="41">
        <f t="shared" si="27"/>
        <v>0</v>
      </c>
      <c r="X122" s="41">
        <f t="shared" si="27"/>
        <v>0</v>
      </c>
      <c r="Y122" s="41">
        <f t="shared" si="27"/>
        <v>0</v>
      </c>
      <c r="Z122" s="41">
        <f t="shared" si="27"/>
        <v>0</v>
      </c>
    </row>
    <row r="123" spans="1:26" hidden="1" x14ac:dyDescent="0.25">
      <c r="B123" s="40">
        <v>5</v>
      </c>
      <c r="E123" s="41">
        <f t="shared" ref="E123:Z123" si="28">((SUMIFS(E8:E87,$D$8:$D$87,$B$123))*(SUMIFS(E8:E87,$D$8:$D$87,$B$123)))/$B$110</f>
        <v>0</v>
      </c>
      <c r="F123" s="41">
        <f t="shared" si="28"/>
        <v>0</v>
      </c>
      <c r="G123" s="41">
        <f t="shared" si="28"/>
        <v>0</v>
      </c>
      <c r="H123" s="41">
        <f t="shared" si="28"/>
        <v>0</v>
      </c>
      <c r="I123" s="41">
        <f t="shared" si="28"/>
        <v>0</v>
      </c>
      <c r="J123" s="41">
        <f t="shared" si="28"/>
        <v>0</v>
      </c>
      <c r="K123" s="41">
        <f t="shared" si="28"/>
        <v>0</v>
      </c>
      <c r="L123" s="41">
        <f t="shared" si="28"/>
        <v>0</v>
      </c>
      <c r="M123" s="41">
        <f t="shared" si="28"/>
        <v>0</v>
      </c>
      <c r="N123" s="41">
        <f t="shared" si="28"/>
        <v>0</v>
      </c>
      <c r="O123" s="41">
        <f t="shared" si="28"/>
        <v>0</v>
      </c>
      <c r="P123" s="41">
        <f t="shared" si="28"/>
        <v>0</v>
      </c>
      <c r="Q123" s="41">
        <f t="shared" si="28"/>
        <v>0</v>
      </c>
      <c r="R123" s="41">
        <f t="shared" si="28"/>
        <v>0</v>
      </c>
      <c r="S123" s="41">
        <f t="shared" si="28"/>
        <v>0</v>
      </c>
      <c r="T123" s="41">
        <f t="shared" si="28"/>
        <v>0</v>
      </c>
      <c r="U123" s="41">
        <f t="shared" si="28"/>
        <v>0</v>
      </c>
      <c r="V123" s="41">
        <f t="shared" si="28"/>
        <v>0</v>
      </c>
      <c r="W123" s="41">
        <f t="shared" si="28"/>
        <v>0</v>
      </c>
      <c r="X123" s="41">
        <f t="shared" si="28"/>
        <v>0</v>
      </c>
      <c r="Y123" s="41">
        <f t="shared" si="28"/>
        <v>0</v>
      </c>
      <c r="Z123" s="41">
        <f t="shared" si="28"/>
        <v>0</v>
      </c>
    </row>
    <row r="124" spans="1:26" hidden="1" x14ac:dyDescent="0.25">
      <c r="B124" s="40">
        <v>6</v>
      </c>
      <c r="E124" s="41">
        <f t="shared" ref="E124:Z124" si="29">((SUMIFS(E8:E87,$D$8:$D$87,$B$124))*(SUMIFS(E8:E87,$D$8:$D$87,$B$124)))/$B$110</f>
        <v>0</v>
      </c>
      <c r="F124" s="41">
        <f t="shared" si="29"/>
        <v>0</v>
      </c>
      <c r="G124" s="41">
        <f t="shared" si="29"/>
        <v>0</v>
      </c>
      <c r="H124" s="41">
        <f t="shared" si="29"/>
        <v>0</v>
      </c>
      <c r="I124" s="41">
        <f t="shared" si="29"/>
        <v>0</v>
      </c>
      <c r="J124" s="41">
        <f t="shared" si="29"/>
        <v>0</v>
      </c>
      <c r="K124" s="41">
        <f t="shared" si="29"/>
        <v>0</v>
      </c>
      <c r="L124" s="41">
        <f t="shared" si="29"/>
        <v>0</v>
      </c>
      <c r="M124" s="41">
        <f t="shared" si="29"/>
        <v>0</v>
      </c>
      <c r="N124" s="41">
        <f t="shared" si="29"/>
        <v>0</v>
      </c>
      <c r="O124" s="41">
        <f t="shared" si="29"/>
        <v>0</v>
      </c>
      <c r="P124" s="41">
        <f t="shared" si="29"/>
        <v>0</v>
      </c>
      <c r="Q124" s="41">
        <f t="shared" si="29"/>
        <v>0</v>
      </c>
      <c r="R124" s="41">
        <f t="shared" si="29"/>
        <v>0</v>
      </c>
      <c r="S124" s="41">
        <f t="shared" si="29"/>
        <v>0</v>
      </c>
      <c r="T124" s="41">
        <f t="shared" si="29"/>
        <v>0</v>
      </c>
      <c r="U124" s="41">
        <f t="shared" si="29"/>
        <v>0</v>
      </c>
      <c r="V124" s="41">
        <f t="shared" si="29"/>
        <v>0</v>
      </c>
      <c r="W124" s="41">
        <f t="shared" si="29"/>
        <v>0</v>
      </c>
      <c r="X124" s="41">
        <f t="shared" si="29"/>
        <v>0</v>
      </c>
      <c r="Y124" s="41">
        <f t="shared" si="29"/>
        <v>0</v>
      </c>
      <c r="Z124" s="41">
        <f t="shared" si="29"/>
        <v>0</v>
      </c>
    </row>
    <row r="125" spans="1:26" hidden="1" x14ac:dyDescent="0.25">
      <c r="B125" s="40">
        <v>7</v>
      </c>
      <c r="E125" s="41">
        <f t="shared" ref="E125:Z125" si="30">((SUMIFS(E8:E87,$D$8:$D$87,$B$125))*(SUMIFS(E8:E87,$D$8:$D$87,$B$125)))/$B$110</f>
        <v>0</v>
      </c>
      <c r="F125" s="41">
        <f t="shared" si="30"/>
        <v>0</v>
      </c>
      <c r="G125" s="41">
        <f t="shared" si="30"/>
        <v>0</v>
      </c>
      <c r="H125" s="41">
        <f t="shared" si="30"/>
        <v>0</v>
      </c>
      <c r="I125" s="41">
        <f t="shared" si="30"/>
        <v>0</v>
      </c>
      <c r="J125" s="41">
        <f t="shared" si="30"/>
        <v>0</v>
      </c>
      <c r="K125" s="41">
        <f t="shared" si="30"/>
        <v>0</v>
      </c>
      <c r="L125" s="41">
        <f t="shared" si="30"/>
        <v>0</v>
      </c>
      <c r="M125" s="41">
        <f t="shared" si="30"/>
        <v>0</v>
      </c>
      <c r="N125" s="41">
        <f t="shared" si="30"/>
        <v>0</v>
      </c>
      <c r="O125" s="41">
        <f t="shared" si="30"/>
        <v>0</v>
      </c>
      <c r="P125" s="41">
        <f t="shared" si="30"/>
        <v>0</v>
      </c>
      <c r="Q125" s="41">
        <f t="shared" si="30"/>
        <v>0</v>
      </c>
      <c r="R125" s="41">
        <f t="shared" si="30"/>
        <v>0</v>
      </c>
      <c r="S125" s="41">
        <f t="shared" si="30"/>
        <v>0</v>
      </c>
      <c r="T125" s="41">
        <f t="shared" si="30"/>
        <v>0</v>
      </c>
      <c r="U125" s="41">
        <f t="shared" si="30"/>
        <v>0</v>
      </c>
      <c r="V125" s="41">
        <f t="shared" si="30"/>
        <v>0</v>
      </c>
      <c r="W125" s="41">
        <f t="shared" si="30"/>
        <v>0</v>
      </c>
      <c r="X125" s="41">
        <f t="shared" si="30"/>
        <v>0</v>
      </c>
      <c r="Y125" s="41">
        <f t="shared" si="30"/>
        <v>0</v>
      </c>
      <c r="Z125" s="41">
        <f t="shared" si="30"/>
        <v>0</v>
      </c>
    </row>
    <row r="126" spans="1:26" hidden="1" x14ac:dyDescent="0.25">
      <c r="B126" s="40">
        <v>8</v>
      </c>
      <c r="E126" s="41">
        <f t="shared" ref="E126:Z126" si="31">((SUMIFS(E8:E87,$D$8:$D$87,$B$126))*(SUMIFS(E8:E87,$D$8:$D$87,$B$126)))/$B$110</f>
        <v>0</v>
      </c>
      <c r="F126" s="41">
        <f t="shared" si="31"/>
        <v>0</v>
      </c>
      <c r="G126" s="41">
        <f t="shared" si="31"/>
        <v>0</v>
      </c>
      <c r="H126" s="41">
        <f t="shared" si="31"/>
        <v>0</v>
      </c>
      <c r="I126" s="41">
        <f t="shared" si="31"/>
        <v>0</v>
      </c>
      <c r="J126" s="41">
        <f t="shared" si="31"/>
        <v>0</v>
      </c>
      <c r="K126" s="41">
        <f t="shared" si="31"/>
        <v>0</v>
      </c>
      <c r="L126" s="41">
        <f t="shared" si="31"/>
        <v>0</v>
      </c>
      <c r="M126" s="41">
        <f t="shared" si="31"/>
        <v>0</v>
      </c>
      <c r="N126" s="41">
        <f t="shared" si="31"/>
        <v>0</v>
      </c>
      <c r="O126" s="41">
        <f t="shared" si="31"/>
        <v>0</v>
      </c>
      <c r="P126" s="41">
        <f t="shared" si="31"/>
        <v>0</v>
      </c>
      <c r="Q126" s="41">
        <f t="shared" si="31"/>
        <v>0</v>
      </c>
      <c r="R126" s="41">
        <f t="shared" si="31"/>
        <v>0</v>
      </c>
      <c r="S126" s="41">
        <f t="shared" si="31"/>
        <v>0</v>
      </c>
      <c r="T126" s="41">
        <f t="shared" si="31"/>
        <v>0</v>
      </c>
      <c r="U126" s="41">
        <f t="shared" si="31"/>
        <v>0</v>
      </c>
      <c r="V126" s="41">
        <f t="shared" si="31"/>
        <v>0</v>
      </c>
      <c r="W126" s="41">
        <f t="shared" si="31"/>
        <v>0</v>
      </c>
      <c r="X126" s="41">
        <f t="shared" si="31"/>
        <v>0</v>
      </c>
      <c r="Y126" s="41">
        <f t="shared" si="31"/>
        <v>0</v>
      </c>
      <c r="Z126" s="41">
        <f t="shared" si="31"/>
        <v>0</v>
      </c>
    </row>
    <row r="127" spans="1:26" hidden="1" x14ac:dyDescent="0.25">
      <c r="A127" s="33" t="s">
        <v>22</v>
      </c>
      <c r="E127" s="42">
        <f>(SUM(E119:E126))-E115</f>
        <v>3.5907500000000425</v>
      </c>
      <c r="F127" s="42">
        <f>(SUM(F119:F126))-F115</f>
        <v>0</v>
      </c>
      <c r="G127" s="42">
        <f t="shared" ref="G127:Z127" si="32">(SUM(G119:G126))-G115</f>
        <v>147.6819999999999</v>
      </c>
      <c r="H127" s="42">
        <f t="shared" si="32"/>
        <v>0</v>
      </c>
      <c r="I127" s="42">
        <f t="shared" si="32"/>
        <v>0</v>
      </c>
      <c r="J127" s="42">
        <f t="shared" si="32"/>
        <v>0</v>
      </c>
      <c r="K127" s="42">
        <f t="shared" si="32"/>
        <v>40.46875</v>
      </c>
      <c r="L127" s="42">
        <f t="shared" si="32"/>
        <v>0</v>
      </c>
      <c r="M127" s="42">
        <f t="shared" si="32"/>
        <v>36.96875</v>
      </c>
      <c r="N127" s="42">
        <f t="shared" si="32"/>
        <v>0</v>
      </c>
      <c r="O127" s="42">
        <f t="shared" si="32"/>
        <v>5.2209999999999894</v>
      </c>
      <c r="P127" s="42">
        <f t="shared" si="32"/>
        <v>-38.229250000000015</v>
      </c>
      <c r="Q127" s="42">
        <f t="shared" si="32"/>
        <v>0</v>
      </c>
      <c r="R127" s="42">
        <f t="shared" si="32"/>
        <v>0</v>
      </c>
      <c r="S127" s="42">
        <f t="shared" si="32"/>
        <v>0</v>
      </c>
      <c r="T127" s="42">
        <f t="shared" si="32"/>
        <v>0</v>
      </c>
      <c r="U127" s="42">
        <f t="shared" si="32"/>
        <v>0</v>
      </c>
      <c r="V127" s="42">
        <f t="shared" si="32"/>
        <v>0</v>
      </c>
      <c r="W127" s="42">
        <f t="shared" si="32"/>
        <v>0</v>
      </c>
      <c r="X127" s="42">
        <f t="shared" si="32"/>
        <v>0</v>
      </c>
      <c r="Y127" s="42">
        <f t="shared" si="32"/>
        <v>0</v>
      </c>
      <c r="Z127" s="42">
        <f t="shared" si="32"/>
        <v>0</v>
      </c>
    </row>
    <row r="128" spans="1:26" hidden="1" x14ac:dyDescent="0.25"/>
    <row r="129" spans="1:26" hidden="1" x14ac:dyDescent="0.25">
      <c r="A129" s="43" t="s">
        <v>23</v>
      </c>
      <c r="E129" s="44">
        <f>E131-E127-E117</f>
        <v>69.566750000000013</v>
      </c>
      <c r="F129" s="44">
        <f>F131-F127-F117</f>
        <v>0</v>
      </c>
      <c r="G129" s="44">
        <f t="shared" ref="G129:Z129" si="33">G131-G127-G117</f>
        <v>641.81300000000033</v>
      </c>
      <c r="H129" s="44">
        <f t="shared" si="33"/>
        <v>0</v>
      </c>
      <c r="I129" s="44">
        <f t="shared" si="33"/>
        <v>0</v>
      </c>
      <c r="J129" s="44">
        <f t="shared" si="33"/>
        <v>0</v>
      </c>
      <c r="K129" s="44">
        <f t="shared" si="33"/>
        <v>235.46875</v>
      </c>
      <c r="L129" s="44">
        <f t="shared" si="33"/>
        <v>0</v>
      </c>
      <c r="M129" s="44">
        <f t="shared" si="33"/>
        <v>142.46875</v>
      </c>
      <c r="N129" s="44">
        <f t="shared" si="33"/>
        <v>0</v>
      </c>
      <c r="O129" s="44">
        <f t="shared" si="33"/>
        <v>11.419000000000004</v>
      </c>
      <c r="P129" s="44">
        <f t="shared" si="33"/>
        <v>57.136749999999999</v>
      </c>
      <c r="Q129" s="44">
        <f t="shared" si="33"/>
        <v>0</v>
      </c>
      <c r="R129" s="44">
        <f t="shared" si="33"/>
        <v>0</v>
      </c>
      <c r="S129" s="44">
        <f t="shared" si="33"/>
        <v>0</v>
      </c>
      <c r="T129" s="44">
        <f t="shared" si="33"/>
        <v>0</v>
      </c>
      <c r="U129" s="44">
        <f t="shared" si="33"/>
        <v>0</v>
      </c>
      <c r="V129" s="44">
        <f t="shared" si="33"/>
        <v>0</v>
      </c>
      <c r="W129" s="44">
        <f t="shared" si="33"/>
        <v>0</v>
      </c>
      <c r="X129" s="44">
        <f t="shared" si="33"/>
        <v>0</v>
      </c>
      <c r="Y129" s="44">
        <f t="shared" si="33"/>
        <v>0</v>
      </c>
      <c r="Z129" s="44">
        <f t="shared" si="33"/>
        <v>0</v>
      </c>
    </row>
    <row r="130" spans="1:26" hidden="1" x14ac:dyDescent="0.25">
      <c r="A130" s="43"/>
    </row>
    <row r="131" spans="1:26" hidden="1" x14ac:dyDescent="0.25">
      <c r="A131" s="43" t="s">
        <v>24</v>
      </c>
      <c r="E131" s="44">
        <f t="shared" ref="E131:Z131" si="34">(SUMSQ(E8:E87)-E115)</f>
        <v>324.72975000000002</v>
      </c>
      <c r="F131" s="44">
        <f t="shared" si="34"/>
        <v>0</v>
      </c>
      <c r="G131" s="44">
        <f t="shared" si="34"/>
        <v>2410.616</v>
      </c>
      <c r="H131" s="44">
        <f t="shared" si="34"/>
        <v>0</v>
      </c>
      <c r="I131" s="44">
        <f t="shared" si="34"/>
        <v>0</v>
      </c>
      <c r="J131" s="44">
        <f t="shared" si="34"/>
        <v>0</v>
      </c>
      <c r="K131" s="44">
        <f t="shared" si="34"/>
        <v>1167.9937499999996</v>
      </c>
      <c r="L131" s="44">
        <f t="shared" si="34"/>
        <v>0</v>
      </c>
      <c r="M131" s="44">
        <f t="shared" si="34"/>
        <v>399.84375</v>
      </c>
      <c r="N131" s="44">
        <f t="shared" si="34"/>
        <v>0</v>
      </c>
      <c r="O131" s="44">
        <f t="shared" si="34"/>
        <v>32.750999999999983</v>
      </c>
      <c r="P131" s="44">
        <f t="shared" si="34"/>
        <v>-7.4402500000000273</v>
      </c>
      <c r="Q131" s="44">
        <f t="shared" si="34"/>
        <v>0</v>
      </c>
      <c r="R131" s="44">
        <f t="shared" si="34"/>
        <v>0</v>
      </c>
      <c r="S131" s="44">
        <f t="shared" si="34"/>
        <v>0</v>
      </c>
      <c r="T131" s="44">
        <f t="shared" si="34"/>
        <v>0</v>
      </c>
      <c r="U131" s="44">
        <f t="shared" si="34"/>
        <v>0</v>
      </c>
      <c r="V131" s="44">
        <f t="shared" si="34"/>
        <v>0</v>
      </c>
      <c r="W131" s="44">
        <f t="shared" si="34"/>
        <v>0</v>
      </c>
      <c r="X131" s="44">
        <f t="shared" si="34"/>
        <v>0</v>
      </c>
      <c r="Y131" s="44">
        <f t="shared" si="34"/>
        <v>0</v>
      </c>
      <c r="Z131" s="44">
        <f t="shared" si="34"/>
        <v>0</v>
      </c>
    </row>
    <row r="132" spans="1:26" hidden="1" x14ac:dyDescent="0.25">
      <c r="A132" s="43"/>
    </row>
    <row r="133" spans="1:26" hidden="1" x14ac:dyDescent="0.25">
      <c r="A133" s="43" t="s">
        <v>25</v>
      </c>
      <c r="E133" s="33">
        <f t="shared" ref="E133:Z133" si="35">$B$110-1</f>
        <v>9</v>
      </c>
      <c r="F133" s="33">
        <f t="shared" si="35"/>
        <v>9</v>
      </c>
      <c r="G133" s="33">
        <f t="shared" si="35"/>
        <v>9</v>
      </c>
      <c r="H133" s="33">
        <f t="shared" si="35"/>
        <v>9</v>
      </c>
      <c r="I133" s="33">
        <f t="shared" si="35"/>
        <v>9</v>
      </c>
      <c r="J133" s="33">
        <f t="shared" si="35"/>
        <v>9</v>
      </c>
      <c r="K133" s="33">
        <f t="shared" si="35"/>
        <v>9</v>
      </c>
      <c r="L133" s="33">
        <f t="shared" si="35"/>
        <v>9</v>
      </c>
      <c r="M133" s="33">
        <f t="shared" si="35"/>
        <v>9</v>
      </c>
      <c r="N133" s="33">
        <f t="shared" si="35"/>
        <v>9</v>
      </c>
      <c r="O133" s="33">
        <f t="shared" si="35"/>
        <v>9</v>
      </c>
      <c r="P133" s="33">
        <f t="shared" si="35"/>
        <v>9</v>
      </c>
      <c r="Q133" s="33">
        <f t="shared" si="35"/>
        <v>9</v>
      </c>
      <c r="R133" s="33">
        <f t="shared" si="35"/>
        <v>9</v>
      </c>
      <c r="S133" s="33">
        <f t="shared" si="35"/>
        <v>9</v>
      </c>
      <c r="T133" s="33">
        <f t="shared" si="35"/>
        <v>9</v>
      </c>
      <c r="U133" s="33">
        <f t="shared" si="35"/>
        <v>9</v>
      </c>
      <c r="V133" s="33">
        <f t="shared" si="35"/>
        <v>9</v>
      </c>
      <c r="W133" s="33">
        <f t="shared" si="35"/>
        <v>9</v>
      </c>
      <c r="X133" s="33">
        <f t="shared" si="35"/>
        <v>9</v>
      </c>
      <c r="Y133" s="33">
        <f t="shared" si="35"/>
        <v>9</v>
      </c>
      <c r="Z133" s="33">
        <f t="shared" si="35"/>
        <v>9</v>
      </c>
    </row>
    <row r="134" spans="1:26" hidden="1" x14ac:dyDescent="0.25">
      <c r="A134" s="43" t="s">
        <v>26</v>
      </c>
      <c r="E134" s="33">
        <f t="shared" ref="E134:Z134" si="36">$B$109-1</f>
        <v>3</v>
      </c>
      <c r="F134" s="33">
        <f t="shared" si="36"/>
        <v>3</v>
      </c>
      <c r="G134" s="33">
        <f t="shared" si="36"/>
        <v>3</v>
      </c>
      <c r="H134" s="33">
        <f t="shared" si="36"/>
        <v>3</v>
      </c>
      <c r="I134" s="33">
        <f t="shared" si="36"/>
        <v>3</v>
      </c>
      <c r="J134" s="33">
        <f t="shared" si="36"/>
        <v>3</v>
      </c>
      <c r="K134" s="33">
        <f t="shared" si="36"/>
        <v>3</v>
      </c>
      <c r="L134" s="33">
        <f t="shared" si="36"/>
        <v>3</v>
      </c>
      <c r="M134" s="33">
        <f t="shared" si="36"/>
        <v>3</v>
      </c>
      <c r="N134" s="33">
        <f t="shared" si="36"/>
        <v>3</v>
      </c>
      <c r="O134" s="33">
        <f t="shared" si="36"/>
        <v>3</v>
      </c>
      <c r="P134" s="33">
        <f t="shared" si="36"/>
        <v>3</v>
      </c>
      <c r="Q134" s="33">
        <f t="shared" si="36"/>
        <v>3</v>
      </c>
      <c r="R134" s="33">
        <f t="shared" si="36"/>
        <v>3</v>
      </c>
      <c r="S134" s="33">
        <f t="shared" si="36"/>
        <v>3</v>
      </c>
      <c r="T134" s="33">
        <f t="shared" si="36"/>
        <v>3</v>
      </c>
      <c r="U134" s="33">
        <f t="shared" si="36"/>
        <v>3</v>
      </c>
      <c r="V134" s="33">
        <f t="shared" si="36"/>
        <v>3</v>
      </c>
      <c r="W134" s="33">
        <f t="shared" si="36"/>
        <v>3</v>
      </c>
      <c r="X134" s="33">
        <f t="shared" si="36"/>
        <v>3</v>
      </c>
      <c r="Y134" s="33">
        <f t="shared" si="36"/>
        <v>3</v>
      </c>
      <c r="Z134" s="33">
        <f t="shared" si="36"/>
        <v>3</v>
      </c>
    </row>
    <row r="135" spans="1:26" hidden="1" x14ac:dyDescent="0.25">
      <c r="A135" s="43" t="s">
        <v>27</v>
      </c>
      <c r="E135" s="45">
        <f>E133*E134</f>
        <v>27</v>
      </c>
      <c r="F135" s="45">
        <f>F133*F134</f>
        <v>27</v>
      </c>
      <c r="G135" s="45">
        <f t="shared" ref="G135:Z135" si="37">G133*G134</f>
        <v>27</v>
      </c>
      <c r="H135" s="45">
        <f t="shared" si="37"/>
        <v>27</v>
      </c>
      <c r="I135" s="45">
        <f t="shared" si="37"/>
        <v>27</v>
      </c>
      <c r="J135" s="45">
        <f t="shared" si="37"/>
        <v>27</v>
      </c>
      <c r="K135" s="45">
        <f t="shared" si="37"/>
        <v>27</v>
      </c>
      <c r="L135" s="45">
        <f t="shared" si="37"/>
        <v>27</v>
      </c>
      <c r="M135" s="45">
        <f t="shared" si="37"/>
        <v>27</v>
      </c>
      <c r="N135" s="45">
        <f t="shared" si="37"/>
        <v>27</v>
      </c>
      <c r="O135" s="45">
        <f t="shared" si="37"/>
        <v>27</v>
      </c>
      <c r="P135" s="45">
        <f t="shared" si="37"/>
        <v>27</v>
      </c>
      <c r="Q135" s="45">
        <f t="shared" si="37"/>
        <v>27</v>
      </c>
      <c r="R135" s="45">
        <f t="shared" si="37"/>
        <v>27</v>
      </c>
      <c r="S135" s="45">
        <f t="shared" si="37"/>
        <v>27</v>
      </c>
      <c r="T135" s="45">
        <f t="shared" si="37"/>
        <v>27</v>
      </c>
      <c r="U135" s="45">
        <f t="shared" si="37"/>
        <v>27</v>
      </c>
      <c r="V135" s="45">
        <f t="shared" si="37"/>
        <v>27</v>
      </c>
      <c r="W135" s="45">
        <f t="shared" si="37"/>
        <v>27</v>
      </c>
      <c r="X135" s="45">
        <f t="shared" si="37"/>
        <v>27</v>
      </c>
      <c r="Y135" s="45">
        <f t="shared" si="37"/>
        <v>27</v>
      </c>
      <c r="Z135" s="45">
        <f t="shared" si="37"/>
        <v>27</v>
      </c>
    </row>
    <row r="136" spans="1:26" hidden="1" x14ac:dyDescent="0.25">
      <c r="A136" s="43" t="s">
        <v>28</v>
      </c>
    </row>
    <row r="137" spans="1:26" hidden="1" x14ac:dyDescent="0.25">
      <c r="A137" s="43"/>
    </row>
    <row r="138" spans="1:26" hidden="1" x14ac:dyDescent="0.25"/>
    <row r="139" spans="1:26" hidden="1" x14ac:dyDescent="0.25">
      <c r="A139" s="43" t="s">
        <v>29</v>
      </c>
      <c r="E139" s="46">
        <f>E117/E133</f>
        <v>27.952472222222223</v>
      </c>
      <c r="F139" s="46">
        <f>F117/F133</f>
        <v>0</v>
      </c>
      <c r="G139" s="46">
        <f>IFERROR(G117/G133,0)</f>
        <v>180.12455555555553</v>
      </c>
      <c r="H139" s="46">
        <f t="shared" ref="H139:Z139" si="38">H117/H133</f>
        <v>0</v>
      </c>
      <c r="I139" s="46">
        <f t="shared" si="38"/>
        <v>0</v>
      </c>
      <c r="J139" s="46">
        <f t="shared" si="38"/>
        <v>0</v>
      </c>
      <c r="K139" s="46">
        <f t="shared" si="38"/>
        <v>99.117361111111066</v>
      </c>
      <c r="L139" s="46">
        <f t="shared" si="38"/>
        <v>0</v>
      </c>
      <c r="M139" s="46">
        <f t="shared" si="38"/>
        <v>24.489583333333332</v>
      </c>
      <c r="N139" s="46">
        <f t="shared" si="38"/>
        <v>0</v>
      </c>
      <c r="O139" s="46">
        <f t="shared" si="38"/>
        <v>1.7901111111111101</v>
      </c>
      <c r="P139" s="46">
        <f t="shared" si="38"/>
        <v>-2.9275277777777791</v>
      </c>
      <c r="Q139" s="46">
        <f t="shared" si="38"/>
        <v>0</v>
      </c>
      <c r="R139" s="46">
        <f t="shared" si="38"/>
        <v>0</v>
      </c>
      <c r="S139" s="46">
        <f t="shared" si="38"/>
        <v>0</v>
      </c>
      <c r="T139" s="46">
        <f t="shared" si="38"/>
        <v>0</v>
      </c>
      <c r="U139" s="46">
        <f t="shared" si="38"/>
        <v>0</v>
      </c>
      <c r="V139" s="46">
        <f t="shared" si="38"/>
        <v>0</v>
      </c>
      <c r="W139" s="46">
        <f t="shared" si="38"/>
        <v>0</v>
      </c>
      <c r="X139" s="46">
        <f t="shared" si="38"/>
        <v>0</v>
      </c>
      <c r="Y139" s="46">
        <f t="shared" si="38"/>
        <v>0</v>
      </c>
      <c r="Z139" s="46">
        <f t="shared" si="38"/>
        <v>0</v>
      </c>
    </row>
    <row r="140" spans="1:26" hidden="1" x14ac:dyDescent="0.25">
      <c r="A140" s="43" t="s">
        <v>30</v>
      </c>
      <c r="E140" s="46">
        <f>E127/E134</f>
        <v>1.1969166666666808</v>
      </c>
      <c r="F140" s="46">
        <f>F127/F134</f>
        <v>0</v>
      </c>
      <c r="G140" s="46">
        <f t="shared" ref="G140:Z140" si="39">G127/G134</f>
        <v>49.227333333333299</v>
      </c>
      <c r="H140" s="46">
        <f t="shared" si="39"/>
        <v>0</v>
      </c>
      <c r="I140" s="46">
        <f t="shared" si="39"/>
        <v>0</v>
      </c>
      <c r="J140" s="46">
        <f t="shared" si="39"/>
        <v>0</v>
      </c>
      <c r="K140" s="46">
        <f t="shared" si="39"/>
        <v>13.489583333333334</v>
      </c>
      <c r="L140" s="46">
        <f t="shared" si="39"/>
        <v>0</v>
      </c>
      <c r="M140" s="46">
        <f t="shared" si="39"/>
        <v>12.322916666666666</v>
      </c>
      <c r="N140" s="46">
        <f t="shared" si="39"/>
        <v>0</v>
      </c>
      <c r="O140" s="46">
        <f t="shared" si="39"/>
        <v>1.7403333333333297</v>
      </c>
      <c r="P140" s="46">
        <f t="shared" si="39"/>
        <v>-12.743083333333338</v>
      </c>
      <c r="Q140" s="46">
        <f t="shared" si="39"/>
        <v>0</v>
      </c>
      <c r="R140" s="46">
        <f t="shared" si="39"/>
        <v>0</v>
      </c>
      <c r="S140" s="46">
        <f t="shared" si="39"/>
        <v>0</v>
      </c>
      <c r="T140" s="46">
        <f t="shared" si="39"/>
        <v>0</v>
      </c>
      <c r="U140" s="46">
        <f t="shared" si="39"/>
        <v>0</v>
      </c>
      <c r="V140" s="46">
        <f t="shared" si="39"/>
        <v>0</v>
      </c>
      <c r="W140" s="46">
        <f t="shared" si="39"/>
        <v>0</v>
      </c>
      <c r="X140" s="46">
        <f t="shared" si="39"/>
        <v>0</v>
      </c>
      <c r="Y140" s="46">
        <f t="shared" si="39"/>
        <v>0</v>
      </c>
      <c r="Z140" s="46">
        <f t="shared" si="39"/>
        <v>0</v>
      </c>
    </row>
    <row r="141" spans="1:26" hidden="1" x14ac:dyDescent="0.25">
      <c r="A141" s="43" t="s">
        <v>31</v>
      </c>
      <c r="E141" s="46">
        <f>E129/E135</f>
        <v>2.5765462962962968</v>
      </c>
      <c r="F141" s="46">
        <f>F129/F135</f>
        <v>0</v>
      </c>
      <c r="G141" s="46">
        <f t="shared" ref="G141:Z141" si="40">G129/G135</f>
        <v>23.770851851851862</v>
      </c>
      <c r="H141" s="46">
        <f t="shared" si="40"/>
        <v>0</v>
      </c>
      <c r="I141" s="46">
        <f t="shared" si="40"/>
        <v>0</v>
      </c>
      <c r="J141" s="46">
        <f t="shared" si="40"/>
        <v>0</v>
      </c>
      <c r="K141" s="46">
        <f t="shared" si="40"/>
        <v>8.7210648148148149</v>
      </c>
      <c r="L141" s="46">
        <f t="shared" si="40"/>
        <v>0</v>
      </c>
      <c r="M141" s="46">
        <f t="shared" si="40"/>
        <v>5.2766203703703702</v>
      </c>
      <c r="N141" s="46">
        <f t="shared" si="40"/>
        <v>0</v>
      </c>
      <c r="O141" s="46">
        <f t="shared" si="40"/>
        <v>0.42292592592592609</v>
      </c>
      <c r="P141" s="46">
        <f t="shared" si="40"/>
        <v>2.1161759259259258</v>
      </c>
      <c r="Q141" s="46">
        <f t="shared" si="40"/>
        <v>0</v>
      </c>
      <c r="R141" s="46">
        <f t="shared" si="40"/>
        <v>0</v>
      </c>
      <c r="S141" s="46">
        <f t="shared" si="40"/>
        <v>0</v>
      </c>
      <c r="T141" s="46">
        <f t="shared" si="40"/>
        <v>0</v>
      </c>
      <c r="U141" s="46">
        <f t="shared" si="40"/>
        <v>0</v>
      </c>
      <c r="V141" s="46">
        <f t="shared" si="40"/>
        <v>0</v>
      </c>
      <c r="W141" s="46">
        <f t="shared" si="40"/>
        <v>0</v>
      </c>
      <c r="X141" s="46">
        <f t="shared" si="40"/>
        <v>0</v>
      </c>
      <c r="Y141" s="46">
        <f t="shared" si="40"/>
        <v>0</v>
      </c>
      <c r="Z141" s="46">
        <f t="shared" si="40"/>
        <v>0</v>
      </c>
    </row>
    <row r="142" spans="1:26" hidden="1" x14ac:dyDescent="0.25"/>
    <row r="143" spans="1:26" hidden="1" x14ac:dyDescent="0.25"/>
    <row r="144" spans="1:26" hidden="1" x14ac:dyDescent="0.25">
      <c r="A144" s="45" t="s">
        <v>32</v>
      </c>
      <c r="E144" s="47">
        <f>IFERROR(E139/E141,0)</f>
        <v>10.848814268310649</v>
      </c>
      <c r="F144" s="47">
        <f>IFERROR(F139/F141,0)</f>
        <v>0</v>
      </c>
      <c r="G144" s="47">
        <f>IFERROR(G139/G141,0)</f>
        <v>7.5775389404701947</v>
      </c>
      <c r="H144" s="47">
        <f t="shared" ref="H144:Z144" si="41">IFERROR(H139/H141,0)</f>
        <v>0</v>
      </c>
      <c r="I144" s="47">
        <f t="shared" si="41"/>
        <v>0</v>
      </c>
      <c r="J144" s="47">
        <f t="shared" si="41"/>
        <v>0</v>
      </c>
      <c r="K144" s="47">
        <f t="shared" si="41"/>
        <v>11.365282017252815</v>
      </c>
      <c r="L144" s="47">
        <f t="shared" si="41"/>
        <v>0</v>
      </c>
      <c r="M144" s="47">
        <f t="shared" si="41"/>
        <v>4.6411493748629082</v>
      </c>
      <c r="N144" s="47">
        <f t="shared" si="41"/>
        <v>0</v>
      </c>
      <c r="O144" s="47">
        <f t="shared" si="41"/>
        <v>4.2326823714861153</v>
      </c>
      <c r="P144" s="47">
        <f t="shared" si="41"/>
        <v>-1.3834047263801326</v>
      </c>
      <c r="Q144" s="47">
        <f t="shared" si="41"/>
        <v>0</v>
      </c>
      <c r="R144" s="47">
        <f t="shared" si="41"/>
        <v>0</v>
      </c>
      <c r="S144" s="47">
        <f t="shared" si="41"/>
        <v>0</v>
      </c>
      <c r="T144" s="47">
        <f t="shared" si="41"/>
        <v>0</v>
      </c>
      <c r="U144" s="47">
        <f t="shared" si="41"/>
        <v>0</v>
      </c>
      <c r="V144" s="47">
        <f t="shared" si="41"/>
        <v>0</v>
      </c>
      <c r="W144" s="47">
        <f t="shared" si="41"/>
        <v>0</v>
      </c>
      <c r="X144" s="47">
        <f t="shared" si="41"/>
        <v>0</v>
      </c>
      <c r="Y144" s="47">
        <f t="shared" si="41"/>
        <v>0</v>
      </c>
      <c r="Z144" s="47">
        <f t="shared" si="41"/>
        <v>0</v>
      </c>
    </row>
    <row r="145" spans="1:26" hidden="1" x14ac:dyDescent="0.25">
      <c r="A145" s="45" t="s">
        <v>33</v>
      </c>
      <c r="E145" s="47">
        <f>IFERROR(E140/E141,0)</f>
        <v>0.46454304678600589</v>
      </c>
      <c r="F145" s="47">
        <f>IFERROR(F140/F141,0)</f>
        <v>0</v>
      </c>
      <c r="G145" s="47">
        <f t="shared" ref="G145:Z145" si="42">IFERROR(G140/G141,0)</f>
        <v>2.0709116206745555</v>
      </c>
      <c r="H145" s="47">
        <f t="shared" si="42"/>
        <v>0</v>
      </c>
      <c r="I145" s="47">
        <f t="shared" si="42"/>
        <v>0</v>
      </c>
      <c r="J145" s="47">
        <f t="shared" si="42"/>
        <v>0</v>
      </c>
      <c r="K145" s="47">
        <f t="shared" si="42"/>
        <v>1.5467816854678169</v>
      </c>
      <c r="L145" s="47">
        <f t="shared" si="42"/>
        <v>0</v>
      </c>
      <c r="M145" s="47">
        <f t="shared" si="42"/>
        <v>2.3353805659135776</v>
      </c>
      <c r="N145" s="47">
        <f t="shared" si="42"/>
        <v>0</v>
      </c>
      <c r="O145" s="47">
        <f t="shared" si="42"/>
        <v>4.1149837989315952</v>
      </c>
      <c r="P145" s="47">
        <f t="shared" si="42"/>
        <v>-6.0217504495793017</v>
      </c>
      <c r="Q145" s="47">
        <f t="shared" si="42"/>
        <v>0</v>
      </c>
      <c r="R145" s="47">
        <f t="shared" si="42"/>
        <v>0</v>
      </c>
      <c r="S145" s="47">
        <f t="shared" si="42"/>
        <v>0</v>
      </c>
      <c r="T145" s="47">
        <f t="shared" si="42"/>
        <v>0</v>
      </c>
      <c r="U145" s="47">
        <f t="shared" si="42"/>
        <v>0</v>
      </c>
      <c r="V145" s="47">
        <f t="shared" si="42"/>
        <v>0</v>
      </c>
      <c r="W145" s="47">
        <f t="shared" si="42"/>
        <v>0</v>
      </c>
      <c r="X145" s="47">
        <f t="shared" si="42"/>
        <v>0</v>
      </c>
      <c r="Y145" s="47">
        <f t="shared" si="42"/>
        <v>0</v>
      </c>
      <c r="Z145" s="47">
        <f t="shared" si="42"/>
        <v>0</v>
      </c>
    </row>
    <row r="146" spans="1:26" hidden="1" x14ac:dyDescent="0.25">
      <c r="A146" s="45"/>
    </row>
    <row r="147" spans="1:26" ht="14.5" hidden="1" x14ac:dyDescent="0.25">
      <c r="A147" s="48" t="s">
        <v>34</v>
      </c>
      <c r="E147" s="49">
        <f t="shared" ref="E147:Z147" si="43">IFERROR(FDIST(E144,E133,E135),0)</f>
        <v>6.4896372841791799E-7</v>
      </c>
      <c r="F147" s="49">
        <f t="shared" si="43"/>
        <v>1</v>
      </c>
      <c r="G147" s="49">
        <f t="shared" si="43"/>
        <v>1.8579800329536252E-5</v>
      </c>
      <c r="H147" s="49">
        <f t="shared" si="43"/>
        <v>1</v>
      </c>
      <c r="I147" s="49">
        <f t="shared" si="43"/>
        <v>1</v>
      </c>
      <c r="J147" s="49">
        <f t="shared" si="43"/>
        <v>1</v>
      </c>
      <c r="K147" s="49">
        <f t="shared" si="43"/>
        <v>4.085468169560071E-7</v>
      </c>
      <c r="L147" s="49">
        <f t="shared" si="43"/>
        <v>1</v>
      </c>
      <c r="M147" s="49">
        <f t="shared" si="43"/>
        <v>8.9532696575437393E-4</v>
      </c>
      <c r="N147" s="49">
        <f t="shared" si="43"/>
        <v>1</v>
      </c>
      <c r="O147" s="49">
        <f t="shared" si="43"/>
        <v>1.6765170989967546E-3</v>
      </c>
      <c r="P147" s="49">
        <f t="shared" si="43"/>
        <v>0</v>
      </c>
      <c r="Q147" s="49">
        <f t="shared" si="43"/>
        <v>1</v>
      </c>
      <c r="R147" s="49">
        <f t="shared" si="43"/>
        <v>1</v>
      </c>
      <c r="S147" s="49">
        <f t="shared" si="43"/>
        <v>1</v>
      </c>
      <c r="T147" s="49">
        <f t="shared" si="43"/>
        <v>1</v>
      </c>
      <c r="U147" s="49">
        <f t="shared" si="43"/>
        <v>1</v>
      </c>
      <c r="V147" s="49">
        <f t="shared" si="43"/>
        <v>1</v>
      </c>
      <c r="W147" s="49">
        <f t="shared" si="43"/>
        <v>1</v>
      </c>
      <c r="X147" s="49">
        <f t="shared" si="43"/>
        <v>1</v>
      </c>
      <c r="Y147" s="49">
        <f t="shared" si="43"/>
        <v>1</v>
      </c>
      <c r="Z147" s="49">
        <f t="shared" si="43"/>
        <v>1</v>
      </c>
    </row>
    <row r="148" spans="1:26" ht="14.5" hidden="1" x14ac:dyDescent="0.25">
      <c r="A148" s="48" t="s">
        <v>35</v>
      </c>
      <c r="E148" s="50">
        <f>IFERROR(FDIST(E145,E140,E135),0)</f>
        <v>0.50131333327300798</v>
      </c>
      <c r="F148" s="50">
        <f>IFERROR(FDIST(F145,F140,F135),0)</f>
        <v>0</v>
      </c>
      <c r="G148" s="50">
        <f t="shared" ref="G148:Z148" si="44">IFERROR(FDIST(G145,G140,G135),0)</f>
        <v>2.2226087461106051E-2</v>
      </c>
      <c r="H148" s="50">
        <f t="shared" si="44"/>
        <v>0</v>
      </c>
      <c r="I148" s="50">
        <f t="shared" si="44"/>
        <v>0</v>
      </c>
      <c r="J148" s="50">
        <f t="shared" si="44"/>
        <v>0</v>
      </c>
      <c r="K148" s="50">
        <f t="shared" si="44"/>
        <v>0.16409642931952681</v>
      </c>
      <c r="L148" s="50">
        <f t="shared" si="44"/>
        <v>0</v>
      </c>
      <c r="M148" s="50">
        <f t="shared" si="44"/>
        <v>3.2858609047173554E-2</v>
      </c>
      <c r="N148" s="50">
        <f t="shared" si="44"/>
        <v>0</v>
      </c>
      <c r="O148" s="50">
        <f t="shared" si="44"/>
        <v>5.2473720334656651E-2</v>
      </c>
      <c r="P148" s="50">
        <f t="shared" si="44"/>
        <v>0</v>
      </c>
      <c r="Q148" s="50">
        <f t="shared" si="44"/>
        <v>0</v>
      </c>
      <c r="R148" s="50">
        <f t="shared" si="44"/>
        <v>0</v>
      </c>
      <c r="S148" s="50">
        <f t="shared" si="44"/>
        <v>0</v>
      </c>
      <c r="T148" s="50">
        <f t="shared" si="44"/>
        <v>0</v>
      </c>
      <c r="U148" s="50">
        <f t="shared" si="44"/>
        <v>0</v>
      </c>
      <c r="V148" s="50">
        <f t="shared" si="44"/>
        <v>0</v>
      </c>
      <c r="W148" s="50">
        <f t="shared" si="44"/>
        <v>0</v>
      </c>
      <c r="X148" s="50">
        <f t="shared" si="44"/>
        <v>0</v>
      </c>
      <c r="Y148" s="50">
        <f t="shared" si="44"/>
        <v>0</v>
      </c>
      <c r="Z148" s="50">
        <f t="shared" si="44"/>
        <v>0</v>
      </c>
    </row>
    <row r="149" spans="1:26" hidden="1" x14ac:dyDescent="0.25"/>
    <row r="150" spans="1:26" ht="14.5" x14ac:dyDescent="0.25">
      <c r="A150" s="48" t="s">
        <v>36</v>
      </c>
      <c r="E150" s="51">
        <f>E147</f>
        <v>6.4896372841791799E-7</v>
      </c>
      <c r="F150" s="51">
        <f>F147</f>
        <v>1</v>
      </c>
      <c r="G150" s="51">
        <f>G147</f>
        <v>1.8579800329536252E-5</v>
      </c>
      <c r="H150" s="51">
        <f t="shared" ref="H150:Z150" si="45">H147</f>
        <v>1</v>
      </c>
      <c r="I150" s="51">
        <f t="shared" si="45"/>
        <v>1</v>
      </c>
      <c r="J150" s="51">
        <f t="shared" si="45"/>
        <v>1</v>
      </c>
      <c r="K150" s="51">
        <f t="shared" si="45"/>
        <v>4.085468169560071E-7</v>
      </c>
      <c r="L150" s="51">
        <f t="shared" si="45"/>
        <v>1</v>
      </c>
      <c r="M150" s="51">
        <f t="shared" si="45"/>
        <v>8.9532696575437393E-4</v>
      </c>
      <c r="N150" s="51">
        <f t="shared" si="45"/>
        <v>1</v>
      </c>
      <c r="O150" s="51">
        <f t="shared" si="45"/>
        <v>1.6765170989967546E-3</v>
      </c>
      <c r="P150" s="51">
        <f t="shared" si="45"/>
        <v>0</v>
      </c>
      <c r="Q150" s="51">
        <f t="shared" si="45"/>
        <v>1</v>
      </c>
      <c r="R150" s="51">
        <f t="shared" si="45"/>
        <v>1</v>
      </c>
      <c r="S150" s="51">
        <f t="shared" si="45"/>
        <v>1</v>
      </c>
      <c r="T150" s="51">
        <f t="shared" si="45"/>
        <v>1</v>
      </c>
      <c r="U150" s="51">
        <f t="shared" si="45"/>
        <v>1</v>
      </c>
      <c r="V150" s="51">
        <f t="shared" si="45"/>
        <v>1</v>
      </c>
      <c r="W150" s="51">
        <f t="shared" si="45"/>
        <v>1</v>
      </c>
      <c r="X150" s="51">
        <f t="shared" si="45"/>
        <v>1</v>
      </c>
      <c r="Y150" s="51">
        <f t="shared" si="45"/>
        <v>1</v>
      </c>
      <c r="Z150" s="51">
        <f t="shared" si="45"/>
        <v>1</v>
      </c>
    </row>
    <row r="151" spans="1:26" x14ac:dyDescent="0.25">
      <c r="A151" s="52" t="s">
        <v>37</v>
      </c>
      <c r="B151" s="53"/>
      <c r="E151" s="54">
        <f>IFERROR(100*SQRT(E141)/E113,0)</f>
        <v>84.371216262025854</v>
      </c>
      <c r="F151" s="54">
        <f>IFERROR(100*SQRT(F141)/F113,0)</f>
        <v>0</v>
      </c>
      <c r="G151" s="54">
        <f t="shared" ref="G151:Z151" si="46">IFERROR(100*SQRT(G141)/G113,0)</f>
        <v>132.12834845248781</v>
      </c>
      <c r="H151" s="54">
        <f t="shared" si="46"/>
        <v>0</v>
      </c>
      <c r="I151" s="54">
        <f t="shared" si="46"/>
        <v>0</v>
      </c>
      <c r="J151" s="54">
        <f t="shared" si="46"/>
        <v>0</v>
      </c>
      <c r="K151" s="54">
        <f t="shared" si="46"/>
        <v>25.990274168900001</v>
      </c>
      <c r="L151" s="54">
        <f t="shared" si="46"/>
        <v>0</v>
      </c>
      <c r="M151" s="54">
        <f t="shared" si="46"/>
        <v>126.73597480794861</v>
      </c>
      <c r="N151" s="54">
        <f t="shared" si="46"/>
        <v>0</v>
      </c>
      <c r="O151" s="54">
        <f t="shared" si="46"/>
        <v>77.883539257032851</v>
      </c>
      <c r="P151" s="54">
        <f t="shared" si="46"/>
        <v>116.14436668311289</v>
      </c>
      <c r="Q151" s="54">
        <f t="shared" si="46"/>
        <v>0</v>
      </c>
      <c r="R151" s="54">
        <f t="shared" si="46"/>
        <v>0</v>
      </c>
      <c r="S151" s="54">
        <f t="shared" si="46"/>
        <v>0</v>
      </c>
      <c r="T151" s="54">
        <f t="shared" si="46"/>
        <v>0</v>
      </c>
      <c r="U151" s="54">
        <f t="shared" si="46"/>
        <v>0</v>
      </c>
      <c r="V151" s="54">
        <f t="shared" si="46"/>
        <v>0</v>
      </c>
      <c r="W151" s="54">
        <f t="shared" si="46"/>
        <v>0</v>
      </c>
      <c r="X151" s="54">
        <f t="shared" si="46"/>
        <v>0</v>
      </c>
      <c r="Y151" s="54">
        <f t="shared" si="46"/>
        <v>0</v>
      </c>
      <c r="Z151" s="54">
        <f t="shared" si="46"/>
        <v>0</v>
      </c>
    </row>
    <row r="152" spans="1:26" x14ac:dyDescent="0.25">
      <c r="A152" s="52" t="s">
        <v>38</v>
      </c>
      <c r="E152" s="55">
        <f t="shared" ref="E152:Z152" si="47">TINV(0.05,E135)*SQRT(2*E141/($B$109))</f>
        <v>2.3288711564327014</v>
      </c>
      <c r="F152" s="55">
        <f t="shared" si="47"/>
        <v>0</v>
      </c>
      <c r="G152" s="55">
        <f t="shared" si="47"/>
        <v>7.0737361979516011</v>
      </c>
      <c r="H152" s="55">
        <f t="shared" si="47"/>
        <v>0</v>
      </c>
      <c r="I152" s="55">
        <f t="shared" si="47"/>
        <v>0</v>
      </c>
      <c r="J152" s="55">
        <f t="shared" si="47"/>
        <v>0</v>
      </c>
      <c r="K152" s="55">
        <f t="shared" si="47"/>
        <v>4.2846094759898881</v>
      </c>
      <c r="L152" s="55">
        <f t="shared" si="47"/>
        <v>0</v>
      </c>
      <c r="M152" s="55">
        <f t="shared" si="47"/>
        <v>3.3327628511175873</v>
      </c>
      <c r="N152" s="55">
        <f t="shared" si="47"/>
        <v>0</v>
      </c>
      <c r="O152" s="55">
        <f t="shared" si="47"/>
        <v>0.94353636115335804</v>
      </c>
      <c r="P152" s="55">
        <f t="shared" si="47"/>
        <v>2.1105826883454717</v>
      </c>
      <c r="Q152" s="55">
        <f t="shared" si="47"/>
        <v>0</v>
      </c>
      <c r="R152" s="55">
        <f t="shared" si="47"/>
        <v>0</v>
      </c>
      <c r="S152" s="55">
        <f t="shared" si="47"/>
        <v>0</v>
      </c>
      <c r="T152" s="55">
        <f t="shared" si="47"/>
        <v>0</v>
      </c>
      <c r="U152" s="55">
        <f t="shared" si="47"/>
        <v>0</v>
      </c>
      <c r="V152" s="55">
        <f t="shared" si="47"/>
        <v>0</v>
      </c>
      <c r="W152" s="55">
        <f t="shared" si="47"/>
        <v>0</v>
      </c>
      <c r="X152" s="55">
        <f t="shared" si="47"/>
        <v>0</v>
      </c>
      <c r="Y152" s="55">
        <f t="shared" si="47"/>
        <v>0</v>
      </c>
      <c r="Z152" s="55">
        <f t="shared" si="47"/>
        <v>0</v>
      </c>
    </row>
    <row r="154" spans="1:26" x14ac:dyDescent="0.25">
      <c r="A154" s="33" t="s">
        <v>12</v>
      </c>
    </row>
    <row r="155" spans="1:26" x14ac:dyDescent="0.25">
      <c r="A155" s="56">
        <f>[1]Data!A88</f>
        <v>1</v>
      </c>
      <c r="B155" s="56">
        <f>[1]Data!B235</f>
        <v>0</v>
      </c>
      <c r="C155" s="57" t="e">
        <f>(((SUMIFS('Marktäckning 05-23'!E155:E234, [1]Data!#REF!, "=a*", 'Marktäckning 05-23'!$B$8:$B$87,$A$8))+(SUMIFS('Marktäckning 05-23'!E155:E234, [1]Data!#REF!, "=b*", 'Marktäckning 05-23'!$B$8:$B$87, $A$8))+(SUMIFS('Marktäckning 05-23'!E155:E234, [1]Data!#REF!, "=c*", 'Marktäckning 05-23'!$B$8:$B$87, $A$8))+(SUMIFS('Marktäckning 05-23'!E155:E234, [1]Data!#REF!, "=d*", 'Marktäckning 05-23'!$B$8:$B$87, $A$8))+(SUMIFS('Marktäckning 05-23'!E155:E234, [1]Data!#REF!, "=e*", 'Marktäckning 05-23'!$B$8:$B$87, $A$8))+(SUMIFS('Marktäckning 05-23'!E155:E234, [1]Data!#REF!, "=f*", 'Marktäckning 05-23'!$B$8:$B$87, $A$8))))/[1]Data!B163</f>
        <v>#REF!</v>
      </c>
      <c r="D155" s="57" t="e">
        <f>(((SUMIFS('Marktäckning 05-23'!F155:F234, [1]Data!#REF!, "=a*", 'Marktäckning 05-23'!$B$8:$B$87,$A$8))+(SUMIFS('Marktäckning 05-23'!F155:F234, [1]Data!#REF!, "=b*", 'Marktäckning 05-23'!$B$8:$B$87, $A$8))+(SUMIFS('Marktäckning 05-23'!F155:F234, [1]Data!#REF!, "=c*", 'Marktäckning 05-23'!$B$8:$B$87, $A$8))+(SUMIFS('Marktäckning 05-23'!F155:F234, [1]Data!#REF!, "=d*", 'Marktäckning 05-23'!$B$8:$B$87, $A$8))+(SUMIFS('Marktäckning 05-23'!F155:F234, [1]Data!#REF!, "=e*", 'Marktäckning 05-23'!$B$8:$B$87, $A$8))+(SUMIFS('Marktäckning 05-23'!F155:F234, [1]Data!#REF!, "=f*", 'Marktäckning 05-23'!$B$8:$B$87, $A$8))))/[1]Data!$B$16</f>
        <v>#REF!</v>
      </c>
      <c r="E155" s="57">
        <f>(SUMIFS('Marktäckning 05-23'!E8:E87,'Marktäckning 05-23'!$B$8:$B$87,$A$8))/[1]Data!$B$16</f>
        <v>6.75</v>
      </c>
      <c r="F155" s="57">
        <f>(SUMIFS('Marktäckning 05-23'!F8:F87,'Marktäckning 05-23'!$B$8:$B$87,$A$8))/[1]Data!$B$16</f>
        <v>0</v>
      </c>
      <c r="G155" s="57">
        <f>(SUMIFS('Marktäckning 05-23'!G8:G87,'Marktäckning 05-23'!$B$8:$B$87,$A$8))/[1]Data!$B$16</f>
        <v>20</v>
      </c>
      <c r="H155" s="57">
        <f>(SUMIFS('Marktäckning 05-23'!H8:H87,'Marktäckning 05-23'!$B$8:$B$87,$A$8))/[1]Data!$B$16</f>
        <v>0</v>
      </c>
      <c r="I155" s="57">
        <f>(SUMIFS('Marktäckning 05-23'!I8:I87,'Marktäckning 05-23'!$B$8:$B$87,$A$8))/[1]Data!$B$16</f>
        <v>0</v>
      </c>
      <c r="J155" s="57">
        <f>(SUMIFS('Marktäckning 05-23'!J8:J87,'Marktäckning 05-23'!$B$8:$B$87,$A$8))/[1]Data!$B$16</f>
        <v>0</v>
      </c>
      <c r="K155" s="57">
        <f>(SUMIFS('Marktäckning 05-23'!K8:K87,'Marktäckning 05-23'!$B$8:$B$87,$A$8))/[1]Data!$B$16</f>
        <v>15</v>
      </c>
      <c r="L155" s="57">
        <f>(SUMIFS('Marktäckning 05-23'!L8:L87,'Marktäckning 05-23'!$B$8:$B$87,$A$8))/[1]Data!$B$16</f>
        <v>0</v>
      </c>
      <c r="M155" s="57">
        <f>(SUMIFS('Marktäckning 05-23'!M8:M87,'Marktäckning 05-23'!$B$8:$B$87,$A$8))/[1]Data!$B$16</f>
        <v>8.25</v>
      </c>
      <c r="N155" s="57">
        <f>(SUMIFS('Marktäckning 05-23'!N8:N87,'Marktäckning 05-23'!$B$8:$B$87,$A$8))/[1]Data!$B$16</f>
        <v>0</v>
      </c>
      <c r="O155" s="57">
        <f>(SUMIFS('Marktäckning 05-23'!O8:O87,'Marktäckning 05-23'!$B$8:$B$87,$A$8))/[1]Data!$B$16</f>
        <v>1.25</v>
      </c>
      <c r="P155" s="57">
        <f>(SUMIFS('Marktäckning 05-23'!P8:P87,'Marktäckning 05-23'!$B$8:$B$87,$A$8))/[1]Data!$B$16</f>
        <v>2.25</v>
      </c>
      <c r="Q155" s="57">
        <f>(SUMIFS('Marktäckning 05-23'!Q8:Q87,'Marktäckning 05-23'!$B$8:$B$87,$A$8))/[1]Data!$B$16</f>
        <v>0</v>
      </c>
      <c r="R155" s="57">
        <f>(SUMIFS('Marktäckning 05-23'!R8:R87,'Marktäckning 05-23'!$B$8:$B$87,$A$8))/[1]Data!$B$16</f>
        <v>0</v>
      </c>
      <c r="S155" s="57">
        <f>(SUMIFS('Marktäckning 05-23'!S8:S87,'Marktäckning 05-23'!$B$8:$B$87,$A$8))/[1]Data!$B$16</f>
        <v>0</v>
      </c>
      <c r="T155" s="57">
        <f>(SUMIFS('Marktäckning 05-23'!T8:T87,'Marktäckning 05-23'!$B$8:$B$87,$A$8))/[1]Data!$B$16</f>
        <v>0</v>
      </c>
      <c r="U155" s="57">
        <f>(SUMIFS('Marktäckning 05-23'!U8:U87,'Marktäckning 05-23'!$B$8:$B$87,$A$8))/[1]Data!$B$16</f>
        <v>0</v>
      </c>
      <c r="V155" s="57">
        <f>(SUMIFS('Marktäckning 05-23'!V8:V87,'Marktäckning 05-23'!$B$8:$B$87,$A$8))/[1]Data!$B$16</f>
        <v>0</v>
      </c>
      <c r="W155" s="57">
        <f>(SUMIFS('Marktäckning 05-23'!W8:W87,'Marktäckning 05-23'!$B$8:$B$87,$A$8))/[1]Data!$B$16</f>
        <v>0</v>
      </c>
      <c r="X155" s="57">
        <f>(SUMIFS('Marktäckning 05-23'!X8:X87,'Marktäckning 05-23'!$B$8:$B$87,$A$8))/[1]Data!$B$16</f>
        <v>0</v>
      </c>
      <c r="Y155" s="57">
        <f>(SUMIFS('Marktäckning 05-23'!Y8:Y87,'Marktäckning 05-23'!$B$8:$B$87,$A$8))/[1]Data!$B$16</f>
        <v>0</v>
      </c>
      <c r="Z155" s="57">
        <f>(SUMIFS('Marktäckning 05-23'!Z8:Z87,'Marktäckning 05-23'!$B$8:$B$87,$A$8))/[1]Data!$B$16</f>
        <v>0</v>
      </c>
    </row>
    <row r="156" spans="1:26" x14ac:dyDescent="0.25">
      <c r="A156" s="56">
        <f>[1]Data!A89</f>
        <v>2</v>
      </c>
      <c r="B156" s="56">
        <f>[1]Data!B236</f>
        <v>0</v>
      </c>
      <c r="C156" s="57" t="e">
        <f>(((SUMIFS('Marktäckning 05-23'!E155:E234, [1]Data!#REF!, "=a*", 'Marktäckning 05-23'!$B$8:$B$87,$A$9))+(SUMIFS('Marktäckning 05-23'!E155:E234, [1]Data!#REF!, "=b*", 'Marktäckning 05-23'!$B$8:$B$87, $A$9))+(SUMIFS('Marktäckning 05-23'!E155:E234, [1]Data!#REF!, "=c*", 'Marktäckning 05-23'!$B$8:$B$87, $A$9))+(SUMIFS('Marktäckning 05-23'!E155:E234, [1]Data!#REF!, "=d*", 'Marktäckning 05-23'!$B$8:$B$87, $A$9))+(SUMIFS('Marktäckning 05-23'!E155:E234, [1]Data!#REF!, "=e*", 'Marktäckning 05-23'!$B$8:$B$87, $A$9))+(SUMIFS('Marktäckning 05-23'!E155:E234, [1]Data!#REF!, "=f*", 'Marktäckning 05-23'!$B$8:$B$87, $A$9))))/[1]Data!$B$16</f>
        <v>#REF!</v>
      </c>
      <c r="D156" s="57" t="e">
        <f>(((SUMIFS('Marktäckning 05-23'!F155:F234, [1]Data!#REF!, "=a*", 'Marktäckning 05-23'!$B$8:$B$87,$A$9))+(SUMIFS('Marktäckning 05-23'!F155:F234, [1]Data!#REF!, "=b*", 'Marktäckning 05-23'!$B$8:$B$87, $A$9))+(SUMIFS('Marktäckning 05-23'!F155:F234, [1]Data!#REF!, "=c*", 'Marktäckning 05-23'!$B$8:$B$87, $A$9))+(SUMIFS('Marktäckning 05-23'!F155:F234, [1]Data!#REF!, "=d*", 'Marktäckning 05-23'!$B$8:$B$87, $A$9))+(SUMIFS('Marktäckning 05-23'!F155:F234, [1]Data!#REF!, "=e*", 'Marktäckning 05-23'!$B$8:$B$87, $A$9))+(SUMIFS('Marktäckning 05-23'!F155:F234, [1]Data!#REF!, "=f*", 'Marktäckning 05-23'!$B$8:$B$87, $A$9))))/[1]Data!$B$16</f>
        <v>#REF!</v>
      </c>
      <c r="E156" s="57">
        <f>(SUMIFS('Marktäckning 05-23'!E8:E87,'Marktäckning 05-23'!$B$8:$B$87,$A$9))/[1]Data!$B$16</f>
        <v>1.7749999999999999</v>
      </c>
      <c r="F156" s="57">
        <f>(SUMIFS('Marktäckning 05-23'!F8:F87,'Marktäckning 05-23'!$B$8:$B$87,$A$9))/[1]Data!$B$16</f>
        <v>0</v>
      </c>
      <c r="G156" s="57">
        <f>(SUMIFS('Marktäckning 05-23'!G8:G87,'Marktäckning 05-23'!$B$8:$B$87,$A$9))/[1]Data!$B$16</f>
        <v>0</v>
      </c>
      <c r="H156" s="57">
        <f>(SUMIFS('Marktäckning 05-23'!H8:H87,'Marktäckning 05-23'!$B$8:$B$87,$A$9))/[1]Data!$B$16</f>
        <v>0</v>
      </c>
      <c r="I156" s="57">
        <f>(SUMIFS('Marktäckning 05-23'!I8:I87,'Marktäckning 05-23'!$B$8:$B$87,$A$9))/[1]Data!$B$16</f>
        <v>0</v>
      </c>
      <c r="J156" s="57">
        <f>(SUMIFS('Marktäckning 05-23'!J8:J87,'Marktäckning 05-23'!$B$8:$B$87,$A$9))/[1]Data!$B$16</f>
        <v>0</v>
      </c>
      <c r="K156" s="57">
        <f>(SUMIFS('Marktäckning 05-23'!K8:K87,'Marktäckning 05-23'!$B$8:$B$87,$A$9))/[1]Data!$B$16</f>
        <v>11.75</v>
      </c>
      <c r="L156" s="57">
        <f>(SUMIFS('Marktäckning 05-23'!L8:L87,'Marktäckning 05-23'!$B$8:$B$87,$A$9))/[1]Data!$B$16</f>
        <v>0</v>
      </c>
      <c r="M156" s="57">
        <f>(SUMIFS('Marktäckning 05-23'!M8:M87,'Marktäckning 05-23'!$B$8:$B$87,$A$9))/[1]Data!$B$16</f>
        <v>0</v>
      </c>
      <c r="N156" s="57">
        <f>(SUMIFS('Marktäckning 05-23'!N8:N87,'Marktäckning 05-23'!$B$8:$B$87,$A$9))/[1]Data!$B$16</f>
        <v>0</v>
      </c>
      <c r="O156" s="57">
        <f>(SUMIFS('Marktäckning 05-23'!O8:O87,'Marktäckning 05-23'!$B$8:$B$87,$A$9))/[1]Data!$B$16</f>
        <v>0.65</v>
      </c>
      <c r="P156" s="57">
        <f>(SUMIFS('Marktäckning 05-23'!P8:P87,'Marktäckning 05-23'!$B$8:$B$87,$A$9))/[1]Data!$B$16</f>
        <v>0.4</v>
      </c>
      <c r="Q156" s="57">
        <f>(SUMIFS('Marktäckning 05-23'!Q8:Q87,'Marktäckning 05-23'!$B$8:$B$87,$A$9))/[1]Data!$B$16</f>
        <v>0</v>
      </c>
      <c r="R156" s="57">
        <f>(SUMIFS('Marktäckning 05-23'!R8:R87,'Marktäckning 05-23'!$B$8:$B$87,$A$9))/[1]Data!$B$16</f>
        <v>0</v>
      </c>
      <c r="S156" s="57">
        <f>(SUMIFS('Marktäckning 05-23'!S8:S87,'Marktäckning 05-23'!$B$8:$B$87,$A$9))/[1]Data!$B$16</f>
        <v>0</v>
      </c>
      <c r="T156" s="57">
        <f>(SUMIFS('Marktäckning 05-23'!T8:T87,'Marktäckning 05-23'!$B$8:$B$87,$A$9))/[1]Data!$B$16</f>
        <v>0</v>
      </c>
      <c r="U156" s="57">
        <f>(SUMIFS('Marktäckning 05-23'!U8:U87,'Marktäckning 05-23'!$B$8:$B$87,$A$9))/[1]Data!$B$16</f>
        <v>0</v>
      </c>
      <c r="V156" s="57">
        <f>(SUMIFS('Marktäckning 05-23'!V8:V87,'Marktäckning 05-23'!$B$8:$B$87,$A$9))/[1]Data!$B$16</f>
        <v>0</v>
      </c>
      <c r="W156" s="57">
        <f>(SUMIFS('Marktäckning 05-23'!W8:W87,'Marktäckning 05-23'!$B$8:$B$87,$A$9))/[1]Data!$B$16</f>
        <v>0</v>
      </c>
      <c r="X156" s="57">
        <f>(SUMIFS('Marktäckning 05-23'!X8:X87,'Marktäckning 05-23'!$B$8:$B$87,$A$9))/[1]Data!$B$16</f>
        <v>0</v>
      </c>
      <c r="Y156" s="57">
        <f>(SUMIFS('Marktäckning 05-23'!Y8:Y87,'Marktäckning 05-23'!$B$8:$B$87,$A$9))/[1]Data!$B$16</f>
        <v>0</v>
      </c>
      <c r="Z156" s="57">
        <f>(SUMIFS('Marktäckning 05-23'!Z8:Z87,'Marktäckning 05-23'!$B$8:$B$87,$A$9))/[1]Data!$B$16</f>
        <v>0</v>
      </c>
    </row>
    <row r="157" spans="1:26" x14ac:dyDescent="0.25">
      <c r="A157" s="56">
        <f>[1]Data!A90</f>
        <v>3</v>
      </c>
      <c r="B157" s="56">
        <f>[1]Data!B237</f>
        <v>0</v>
      </c>
      <c r="C157" s="57" t="e">
        <f>(((SUMIFS('Marktäckning 05-23'!E155:E234, [1]Data!#REF!, "=a*", 'Marktäckning 05-23'!$B$8:$B$87,$A$10))+(SUMIFS('Marktäckning 05-23'!E155:E234, [1]Data!#REF!, "=b*", 'Marktäckning 05-23'!$B$8:$B$87, $A$10))+(SUMIFS('Marktäckning 05-23'!E155:E234, [1]Data!#REF!, "=c*", 'Marktäckning 05-23'!$B$8:$B$87, $A$10))+(SUMIFS('Marktäckning 05-23'!E155:E234, [1]Data!#REF!, "=d*", 'Marktäckning 05-23'!$B$8:$B$87, $A$10))+(SUMIFS('Marktäckning 05-23'!E155:E234, [1]Data!#REF!, "=e*", 'Marktäckning 05-23'!$B$8:$B$87, $A$10))+(SUMIFS('Marktäckning 05-23'!E155:E234, [1]Data!#REF!, "=f*", 'Marktäckning 05-23'!$B$8:$B$87, $A$10))))/[1]Data!$B$16</f>
        <v>#REF!</v>
      </c>
      <c r="D157" s="57" t="e">
        <f>(((SUMIFS('Marktäckning 05-23'!F155:F234, [1]Data!#REF!, "=a*", 'Marktäckning 05-23'!$B$8:$B$87,$A$10))+(SUMIFS('Marktäckning 05-23'!F155:F234, [1]Data!#REF!, "=b*", 'Marktäckning 05-23'!$B$8:$B$87, $A$10))+(SUMIFS('Marktäckning 05-23'!F155:F234, [1]Data!#REF!, "=c*", 'Marktäckning 05-23'!$B$8:$B$87, $A$10))+(SUMIFS('Marktäckning 05-23'!F155:F234, [1]Data!#REF!, "=d*", 'Marktäckning 05-23'!$B$8:$B$87, $A$10))+(SUMIFS('Marktäckning 05-23'!F155:F234, [1]Data!#REF!, "=e*", 'Marktäckning 05-23'!$B$8:$B$87, $A$10))+(SUMIFS('Marktäckning 05-23'!F155:F234, [1]Data!#REF!, "=f*", 'Marktäckning 05-23'!$B$8:$B$87, $A$10))))/[1]Data!$B$16</f>
        <v>#REF!</v>
      </c>
      <c r="E157" s="57">
        <f>(SUMIFS('Marktäckning 05-23'!E8:E87,'Marktäckning 05-23'!$B$8:$B$87,$A$10))/[1]Data!$B$16</f>
        <v>0</v>
      </c>
      <c r="F157" s="57">
        <f>(SUMIFS('Marktäckning 05-23'!F8:F87,'Marktäckning 05-23'!$B$8:$B$87,$A$10))/[1]Data!$B$16</f>
        <v>0</v>
      </c>
      <c r="G157" s="57">
        <f>(SUMIFS('Marktäckning 05-23'!G8:G87,'Marktäckning 05-23'!$B$8:$B$87,$A$10))/[1]Data!$B$16</f>
        <v>0</v>
      </c>
      <c r="H157" s="57">
        <f>(SUMIFS('Marktäckning 05-23'!H8:H87,'Marktäckning 05-23'!$B$8:$B$87,$A$10))/[1]Data!$B$16</f>
        <v>0</v>
      </c>
      <c r="I157" s="57">
        <f>(SUMIFS('Marktäckning 05-23'!I8:I87,'Marktäckning 05-23'!$B$8:$B$87,$A$10))/[1]Data!$B$16</f>
        <v>0</v>
      </c>
      <c r="J157" s="57">
        <f>(SUMIFS('Marktäckning 05-23'!J8:J87,'Marktäckning 05-23'!$B$8:$B$87,$A$10))/[1]Data!$B$16</f>
        <v>0</v>
      </c>
      <c r="K157" s="57">
        <f>(SUMIFS('Marktäckning 05-23'!K8:K87,'Marktäckning 05-23'!$B$8:$B$87,$A$10))/[1]Data!$B$16</f>
        <v>14.75</v>
      </c>
      <c r="L157" s="57">
        <f>(SUMIFS('Marktäckning 05-23'!L8:L87,'Marktäckning 05-23'!$B$8:$B$87,$A$10))/[1]Data!$B$16</f>
        <v>0</v>
      </c>
      <c r="M157" s="57">
        <f>(SUMIFS('Marktäckning 05-23'!M8:M87,'Marktäckning 05-23'!$B$8:$B$87,$A$10))/[1]Data!$B$16</f>
        <v>0.5</v>
      </c>
      <c r="N157" s="57">
        <f>(SUMIFS('Marktäckning 05-23'!N8:N87,'Marktäckning 05-23'!$B$8:$B$87,$A$10))/[1]Data!$B$16</f>
        <v>0</v>
      </c>
      <c r="O157" s="57">
        <f>(SUMIFS('Marktäckning 05-23'!O8:O87,'Marktäckning 05-23'!$B$8:$B$87,$A$10))/[1]Data!$B$16</f>
        <v>1.0249999999999999</v>
      </c>
      <c r="P157" s="57">
        <f>(SUMIFS('Marktäckning 05-23'!P8:P87,'Marktäckning 05-23'!$B$8:$B$87,$A$10))/[1]Data!$B$16</f>
        <v>0.4</v>
      </c>
      <c r="Q157" s="57">
        <f>(SUMIFS('Marktäckning 05-23'!Q8:Q87,'Marktäckning 05-23'!$B$8:$B$87,$A$10))/[1]Data!$B$16</f>
        <v>0</v>
      </c>
      <c r="R157" s="57">
        <f>(SUMIFS('Marktäckning 05-23'!R8:R87,'Marktäckning 05-23'!$B$8:$B$87,$A$10))/[1]Data!$B$16</f>
        <v>0</v>
      </c>
      <c r="S157" s="57">
        <f>(SUMIFS('Marktäckning 05-23'!S8:S87,'Marktäckning 05-23'!$B$8:$B$87,$A$10))/[1]Data!$B$16</f>
        <v>0</v>
      </c>
      <c r="T157" s="57">
        <f>(SUMIFS('Marktäckning 05-23'!T8:T87,'Marktäckning 05-23'!$B$8:$B$87,$A$10))/[1]Data!$B$16</f>
        <v>0</v>
      </c>
      <c r="U157" s="57">
        <f>(SUMIFS('Marktäckning 05-23'!U8:U87,'Marktäckning 05-23'!$B$8:$B$87,$A$10))/[1]Data!$B$16</f>
        <v>0</v>
      </c>
      <c r="V157" s="57">
        <f>(SUMIFS('Marktäckning 05-23'!V8:V87,'Marktäckning 05-23'!$B$8:$B$87,$A$10))/[1]Data!$B$16</f>
        <v>0</v>
      </c>
      <c r="W157" s="57">
        <f>(SUMIFS('Marktäckning 05-23'!W8:W87,'Marktäckning 05-23'!$B$8:$B$87,$A$10))/[1]Data!$B$16</f>
        <v>0</v>
      </c>
      <c r="X157" s="57">
        <f>(SUMIFS('Marktäckning 05-23'!X8:X87,'Marktäckning 05-23'!$B$8:$B$87,$A$10))/[1]Data!$B$16</f>
        <v>0</v>
      </c>
      <c r="Y157" s="57">
        <f>(SUMIFS('Marktäckning 05-23'!Y8:Y87,'Marktäckning 05-23'!$B$8:$B$87,$A$10))/[1]Data!$B$16</f>
        <v>0</v>
      </c>
      <c r="Z157" s="57">
        <f>(SUMIFS('Marktäckning 05-23'!Z8:Z87,'Marktäckning 05-23'!$B$8:$B$87,$A$10))/[1]Data!$B$16</f>
        <v>0</v>
      </c>
    </row>
    <row r="158" spans="1:26" x14ac:dyDescent="0.25">
      <c r="A158" s="56">
        <f>[1]Data!A91</f>
        <v>4</v>
      </c>
      <c r="B158" s="56">
        <f>[1]Data!B238</f>
        <v>0</v>
      </c>
      <c r="C158" s="57" t="e">
        <f>(((SUMIFS('Marktäckning 05-23'!E155:E234, [1]Data!#REF!, "=a*", 'Marktäckning 05-23'!$B$8:$B$87,$A$11))+(SUMIFS('Marktäckning 05-23'!E155:E234, [1]Data!#REF!, "=b*", 'Marktäckning 05-23'!$B$8:$B$87, $A$11))+(SUMIFS('Marktäckning 05-23'!E155:E234, [1]Data!#REF!, "=c*", 'Marktäckning 05-23'!$B$8:$B$87, $A$11))+(SUMIFS('Marktäckning 05-23'!E155:E234, [1]Data!#REF!, "=d*", 'Marktäckning 05-23'!$B$8:$B$87, $A$11))+(SUMIFS('Marktäckning 05-23'!E155:E234, [1]Data!#REF!, "=e*", 'Marktäckning 05-23'!$B$8:$B$87, $A$11))+(SUMIFS('Marktäckning 05-23'!E155:E234, [1]Data!#REF!, "=f*", 'Marktäckning 05-23'!$B$8:$B$87, $A$11))))/[1]Data!$B$16</f>
        <v>#REF!</v>
      </c>
      <c r="D158" s="57" t="e">
        <f>(((SUMIFS('Marktäckning 05-23'!F155:F234, [1]Data!#REF!, "=a*", 'Marktäckning 05-23'!$B$8:$B$87,$A$11))+(SUMIFS('Marktäckning 05-23'!F155:F234, [1]Data!#REF!, "=b*", 'Marktäckning 05-23'!$B$8:$B$87, $A$11))+(SUMIFS('Marktäckning 05-23'!F155:F234, [1]Data!#REF!, "=c*", 'Marktäckning 05-23'!$B$8:$B$87, $A$11))+(SUMIFS('Marktäckning 05-23'!F155:F234, [1]Data!#REF!, "=d*", 'Marktäckning 05-23'!$B$8:$B$87, $A$11))+(SUMIFS('Marktäckning 05-23'!F155:F234, [1]Data!#REF!, "=e*", 'Marktäckning 05-23'!$B$8:$B$87, $A$11))+(SUMIFS('Marktäckning 05-23'!F155:F234, [1]Data!#REF!, "=f*", 'Marktäckning 05-23'!$B$8:$B$87, $A$11))))/[1]Data!$B$16</f>
        <v>#REF!</v>
      </c>
      <c r="E158" s="57">
        <f>(SUMIFS('Marktäckning 05-23'!E8:E87,'Marktäckning 05-23'!$B$8:$B$87,$A$11))/[1]Data!$B$16</f>
        <v>6</v>
      </c>
      <c r="F158" s="57">
        <f>(SUMIFS('Marktäckning 05-23'!F8:F87,'Marktäckning 05-23'!$B$8:$B$87,$A$11))/[1]Data!$B$16</f>
        <v>0</v>
      </c>
      <c r="G158" s="57">
        <f>(SUMIFS('Marktäckning 05-23'!G8:G87,'Marktäckning 05-23'!$B$8:$B$87,$A$11))/[1]Data!$B$16</f>
        <v>0</v>
      </c>
      <c r="H158" s="57">
        <f>(SUMIFS('Marktäckning 05-23'!H8:H87,'Marktäckning 05-23'!$B$8:$B$87,$A$11))/[1]Data!$B$16</f>
        <v>0</v>
      </c>
      <c r="I158" s="57">
        <f>(SUMIFS('Marktäckning 05-23'!I8:I87,'Marktäckning 05-23'!$B$8:$B$87,$A$11))/[1]Data!$B$16</f>
        <v>0</v>
      </c>
      <c r="J158" s="57">
        <f>(SUMIFS('Marktäckning 05-23'!J8:J87,'Marktäckning 05-23'!$B$8:$B$87,$A$11))/[1]Data!$B$16</f>
        <v>0</v>
      </c>
      <c r="K158" s="57">
        <f>(SUMIFS('Marktäckning 05-23'!K8:K87,'Marktäckning 05-23'!$B$8:$B$87,$A$11))/[1]Data!$B$16</f>
        <v>8.75</v>
      </c>
      <c r="L158" s="57">
        <f>(SUMIFS('Marktäckning 05-23'!L8:L87,'Marktäckning 05-23'!$B$8:$B$87,$A$11))/[1]Data!$B$16</f>
        <v>0</v>
      </c>
      <c r="M158" s="57">
        <f>(SUMIFS('Marktäckning 05-23'!M8:M87,'Marktäckning 05-23'!$B$8:$B$87,$A$11))/[1]Data!$B$16</f>
        <v>0.25</v>
      </c>
      <c r="N158" s="57">
        <f>(SUMIFS('Marktäckning 05-23'!N8:N87,'Marktäckning 05-23'!$B$8:$B$87,$A$11))/[1]Data!$B$16</f>
        <v>0</v>
      </c>
      <c r="O158" s="57">
        <f>(SUMIFS('Marktäckning 05-23'!O8:O87,'Marktäckning 05-23'!$B$8:$B$87,$A$11))/[1]Data!$B$16</f>
        <v>0.19999999999999998</v>
      </c>
      <c r="P158" s="57">
        <f>(SUMIFS('Marktäckning 05-23'!P8:P87,'Marktäckning 05-23'!$B$8:$B$87,$A$11))/[1]Data!$B$16</f>
        <v>0.4</v>
      </c>
      <c r="Q158" s="57">
        <f>(SUMIFS('Marktäckning 05-23'!Q8:Q87,'Marktäckning 05-23'!$B$8:$B$87,$A$11))/[1]Data!$B$16</f>
        <v>0</v>
      </c>
      <c r="R158" s="57">
        <f>(SUMIFS('Marktäckning 05-23'!R8:R87,'Marktäckning 05-23'!$B$8:$B$87,$A$11))/[1]Data!$B$16</f>
        <v>0</v>
      </c>
      <c r="S158" s="57">
        <f>(SUMIFS('Marktäckning 05-23'!S8:S87,'Marktäckning 05-23'!$B$8:$B$87,$A$11))/[1]Data!$B$16</f>
        <v>0</v>
      </c>
      <c r="T158" s="57">
        <f>(SUMIFS('Marktäckning 05-23'!T8:T87,'Marktäckning 05-23'!$B$8:$B$87,$A$11))/[1]Data!$B$16</f>
        <v>0</v>
      </c>
      <c r="U158" s="57">
        <f>(SUMIFS('Marktäckning 05-23'!U8:U87,'Marktäckning 05-23'!$B$8:$B$87,$A$11))/[1]Data!$B$16</f>
        <v>0</v>
      </c>
      <c r="V158" s="57">
        <f>(SUMIFS('Marktäckning 05-23'!V8:V87,'Marktäckning 05-23'!$B$8:$B$87,$A$11))/[1]Data!$B$16</f>
        <v>0</v>
      </c>
      <c r="W158" s="57">
        <f>(SUMIFS('Marktäckning 05-23'!W8:W87,'Marktäckning 05-23'!$B$8:$B$87,$A$11))/[1]Data!$B$16</f>
        <v>0</v>
      </c>
      <c r="X158" s="57">
        <f>(SUMIFS('Marktäckning 05-23'!X8:X87,'Marktäckning 05-23'!$B$8:$B$87,$A$11))/[1]Data!$B$16</f>
        <v>0</v>
      </c>
      <c r="Y158" s="57">
        <f>(SUMIFS('Marktäckning 05-23'!Y8:Y87,'Marktäckning 05-23'!$B$8:$B$87,$A$11))/[1]Data!$B$16</f>
        <v>0</v>
      </c>
      <c r="Z158" s="57">
        <f>(SUMIFS('Marktäckning 05-23'!Z8:Z87,'Marktäckning 05-23'!$B$8:$B$87,$A$11))/[1]Data!$B$16</f>
        <v>0</v>
      </c>
    </row>
    <row r="159" spans="1:26" x14ac:dyDescent="0.25">
      <c r="A159" s="56">
        <f>[1]Data!A92</f>
        <v>5</v>
      </c>
      <c r="B159" s="56">
        <f>[1]Data!B239</f>
        <v>0</v>
      </c>
      <c r="C159" s="57" t="e">
        <f>(((SUMIFS('Marktäckning 05-23'!E155:E234, [1]Data!#REF!, "=a*", 'Marktäckning 05-23'!$B$8:$B$87,$A$12))+(SUMIFS('Marktäckning 05-23'!E155:E234, [1]Data!#REF!, "=b*", 'Marktäckning 05-23'!$B$8:$B$87, $A$12))+(SUMIFS('Marktäckning 05-23'!E155:E234, [1]Data!#REF!, "=c*", 'Marktäckning 05-23'!$B$8:$B$87, $A$12))+(SUMIFS('Marktäckning 05-23'!E155:E234, [1]Data!#REF!, "=d*", 'Marktäckning 05-23'!$B$8:$B$87, $A$12))+(SUMIFS('Marktäckning 05-23'!E155:E234, [1]Data!#REF!, "=e*", 'Marktäckning 05-23'!$B$8:$B$87, $A$12))+(SUMIFS('Marktäckning 05-23'!E155:E234, [1]Data!#REF!, "=f*", 'Marktäckning 05-23'!$B$8:$B$87, $A$12))))/[1]Data!$B$16</f>
        <v>#REF!</v>
      </c>
      <c r="D159" s="57" t="e">
        <f>(((SUMIFS('Marktäckning 05-23'!F155:F234, [1]Data!#REF!, "=a*", 'Marktäckning 05-23'!$B$8:$B$87,$A$12))+(SUMIFS('Marktäckning 05-23'!F155:F234, [1]Data!#REF!, "=b*", 'Marktäckning 05-23'!$B$8:$B$87, $A$12))+(SUMIFS('Marktäckning 05-23'!F155:F234, [1]Data!#REF!, "=c*", 'Marktäckning 05-23'!$B$8:$B$87, $A$12))+(SUMIFS('Marktäckning 05-23'!F155:F234, [1]Data!#REF!, "=d*", 'Marktäckning 05-23'!$B$8:$B$87, $A$12))+(SUMIFS('Marktäckning 05-23'!F155:F234, [1]Data!#REF!, "=e*", 'Marktäckning 05-23'!$B$8:$B$87, $A$12))+(SUMIFS('Marktäckning 05-23'!F155:F234, [1]Data!#REF!, "=f*", 'Marktäckning 05-23'!$B$8:$B$87, $A$12))))/[1]Data!$B$16</f>
        <v>#REF!</v>
      </c>
      <c r="E159" s="57">
        <f>(SUMIFS('Marktäckning 05-23'!E8:E87,'Marktäckning 05-23'!$B$8:$B$87,$A$12))/[1]Data!$B$16</f>
        <v>0.25</v>
      </c>
      <c r="F159" s="57">
        <f>(SUMIFS('Marktäckning 05-23'!F8:F87,'Marktäckning 05-23'!$B$8:$B$87,$A$12))/[1]Data!$B$16</f>
        <v>0</v>
      </c>
      <c r="G159" s="57">
        <f>(SUMIFS('Marktäckning 05-23'!G8:G87,'Marktäckning 05-23'!$B$8:$B$87,$A$12))/[1]Data!$B$16</f>
        <v>0</v>
      </c>
      <c r="H159" s="57">
        <f>(SUMIFS('Marktäckning 05-23'!H8:H87,'Marktäckning 05-23'!$B$8:$B$87,$A$12))/[1]Data!$B$16</f>
        <v>0</v>
      </c>
      <c r="I159" s="57">
        <f>(SUMIFS('Marktäckning 05-23'!I8:I87,'Marktäckning 05-23'!$B$8:$B$87,$A$12))/[1]Data!$B$16</f>
        <v>0</v>
      </c>
      <c r="J159" s="57">
        <f>(SUMIFS('Marktäckning 05-23'!J8:J87,'Marktäckning 05-23'!$B$8:$B$87,$A$12))/[1]Data!$B$16</f>
        <v>0</v>
      </c>
      <c r="K159" s="57">
        <f>(SUMIFS('Marktäckning 05-23'!K8:K87,'Marktäckning 05-23'!$B$8:$B$87,$A$12))/[1]Data!$B$16</f>
        <v>18.75</v>
      </c>
      <c r="L159" s="57">
        <f>(SUMIFS('Marktäckning 05-23'!L8:L87,'Marktäckning 05-23'!$B$8:$B$87,$A$12))/[1]Data!$B$16</f>
        <v>0</v>
      </c>
      <c r="M159" s="57">
        <f>(SUMIFS('Marktäckning 05-23'!M8:M87,'Marktäckning 05-23'!$B$8:$B$87,$A$12))/[1]Data!$B$16</f>
        <v>0</v>
      </c>
      <c r="N159" s="57">
        <f>(SUMIFS('Marktäckning 05-23'!N8:N87,'Marktäckning 05-23'!$B$8:$B$87,$A$12))/[1]Data!$B$16</f>
        <v>0</v>
      </c>
      <c r="O159" s="57">
        <f>(SUMIFS('Marktäckning 05-23'!O8:O87,'Marktäckning 05-23'!$B$8:$B$87,$A$12))/[1]Data!$B$16</f>
        <v>0.3</v>
      </c>
      <c r="P159" s="57">
        <f>(SUMIFS('Marktäckning 05-23'!P8:P87,'Marktäckning 05-23'!$B$8:$B$87,$A$12))/[1]Data!$B$16</f>
        <v>0.4</v>
      </c>
      <c r="Q159" s="57">
        <f>(SUMIFS('Marktäckning 05-23'!Q8:Q87,'Marktäckning 05-23'!$B$8:$B$87,$A$12))/[1]Data!$B$16</f>
        <v>0</v>
      </c>
      <c r="R159" s="57">
        <f>(SUMIFS('Marktäckning 05-23'!R8:R87,'Marktäckning 05-23'!$B$8:$B$87,$A$12))/[1]Data!$B$16</f>
        <v>0</v>
      </c>
      <c r="S159" s="57">
        <f>(SUMIFS('Marktäckning 05-23'!S8:S87,'Marktäckning 05-23'!$B$8:$B$87,$A$12))/[1]Data!$B$16</f>
        <v>0</v>
      </c>
      <c r="T159" s="57">
        <f>(SUMIFS('Marktäckning 05-23'!T8:T87,'Marktäckning 05-23'!$B$8:$B$87,$A$12))/[1]Data!$B$16</f>
        <v>0</v>
      </c>
      <c r="U159" s="57">
        <f>(SUMIFS('Marktäckning 05-23'!U8:U87,'Marktäckning 05-23'!$B$8:$B$87,$A$12))/[1]Data!$B$16</f>
        <v>0</v>
      </c>
      <c r="V159" s="57">
        <f>(SUMIFS('Marktäckning 05-23'!V8:V87,'Marktäckning 05-23'!$B$8:$B$87,$A$12))/[1]Data!$B$16</f>
        <v>0</v>
      </c>
      <c r="W159" s="57">
        <f>(SUMIFS('Marktäckning 05-23'!W8:W87,'Marktäckning 05-23'!$B$8:$B$87,$A$12))/[1]Data!$B$16</f>
        <v>0</v>
      </c>
      <c r="X159" s="57">
        <f>(SUMIFS('Marktäckning 05-23'!X8:X87,'Marktäckning 05-23'!$B$8:$B$87,$A$12))/[1]Data!$B$16</f>
        <v>0</v>
      </c>
      <c r="Y159" s="57">
        <f>(SUMIFS('Marktäckning 05-23'!Y8:Y87,'Marktäckning 05-23'!$B$8:$B$87,$A$12))/[1]Data!$B$16</f>
        <v>0</v>
      </c>
      <c r="Z159" s="57">
        <f>(SUMIFS('Marktäckning 05-23'!Z8:Z87,'Marktäckning 05-23'!$B$8:$B$87,$A$12))/[1]Data!$B$16</f>
        <v>0</v>
      </c>
    </row>
    <row r="160" spans="1:26" x14ac:dyDescent="0.25">
      <c r="A160" s="56">
        <f>[1]Data!A93</f>
        <v>6</v>
      </c>
      <c r="B160" s="56">
        <f>[1]Data!B240</f>
        <v>0</v>
      </c>
      <c r="C160" s="57" t="e">
        <f>(((SUMIFS('Marktäckning 05-23'!E155:E234, [1]Data!#REF!, "=a*", 'Marktäckning 05-23'!$B$8:$B$87,$A$13))+(SUMIFS('Marktäckning 05-23'!E155:E234, [1]Data!#REF!, "=b*", 'Marktäckning 05-23'!$B$8:$B$87, $A$13))+(SUMIFS('Marktäckning 05-23'!E155:E234, [1]Data!#REF!, "=c*", 'Marktäckning 05-23'!$B$8:$B$87, $A$13))+(SUMIFS('Marktäckning 05-23'!E155:E234, [1]Data!#REF!, "=d*", 'Marktäckning 05-23'!$B$8:$B$87, $A$13))+(SUMIFS('Marktäckning 05-23'!E155:E234, [1]Data!#REF!, "=e*", 'Marktäckning 05-23'!$B$8:$B$87, $A$13))+(SUMIFS('Marktäckning 05-23'!E155:E234, [1]Data!#REF!, "=f*", 'Marktäckning 05-23'!$B$8:$B$87, $A$13))))/[1]Data!$B$16</f>
        <v>#REF!</v>
      </c>
      <c r="D160" s="57" t="e">
        <f>(((SUMIFS('Marktäckning 05-23'!F155:F234, [1]Data!#REF!, "=a*", 'Marktäckning 05-23'!$B$8:$B$87,$A$13))+(SUMIFS('Marktäckning 05-23'!F155:F234, [1]Data!#REF!, "=b*", 'Marktäckning 05-23'!$B$8:$B$87, $A$13))+(SUMIFS('Marktäckning 05-23'!F155:F234, [1]Data!#REF!, "=c*", 'Marktäckning 05-23'!$B$8:$B$87, $A$13))+(SUMIFS('Marktäckning 05-23'!F155:F234, [1]Data!#REF!, "=d*", 'Marktäckning 05-23'!$B$8:$B$87, $A$13))+(SUMIFS('Marktäckning 05-23'!F155:F234, [1]Data!#REF!, "=e*", 'Marktäckning 05-23'!$B$8:$B$87, $A$13))+(SUMIFS('Marktäckning 05-23'!F155:F234, [1]Data!#REF!, "=f*", 'Marktäckning 05-23'!$B$8:$B$87, $A$13))))/[1]Data!$B$16</f>
        <v>#REF!</v>
      </c>
      <c r="E160" s="57">
        <f>(SUMIFS('Marktäckning 05-23'!E8:E87,'Marktäckning 05-23'!$B$8:$B$87,$A$13))/[1]Data!$B$16</f>
        <v>0</v>
      </c>
      <c r="F160" s="57">
        <f>(SUMIFS('Marktäckning 05-23'!F8:F87,'Marktäckning 05-23'!$B$8:$B$87,$A$13))/[1]Data!$B$16</f>
        <v>0</v>
      </c>
      <c r="G160" s="57">
        <f>(SUMIFS('Marktäckning 05-23'!G8:G87,'Marktäckning 05-23'!$B$8:$B$87,$A$13))/[1]Data!$B$16</f>
        <v>0</v>
      </c>
      <c r="H160" s="57">
        <f>(SUMIFS('Marktäckning 05-23'!H8:H87,'Marktäckning 05-23'!$B$8:$B$87,$A$13))/[1]Data!$B$16</f>
        <v>0</v>
      </c>
      <c r="I160" s="57">
        <f>(SUMIFS('Marktäckning 05-23'!I8:I87,'Marktäckning 05-23'!$B$8:$B$87,$A$13))/[1]Data!$B$16</f>
        <v>0</v>
      </c>
      <c r="J160" s="57">
        <f>(SUMIFS('Marktäckning 05-23'!J8:J87,'Marktäckning 05-23'!$B$8:$B$87,$A$13))/[1]Data!$B$16</f>
        <v>0</v>
      </c>
      <c r="K160" s="57">
        <f>(SUMIFS('Marktäckning 05-23'!K8:K87,'Marktäckning 05-23'!$B$8:$B$87,$A$13))/[1]Data!$B$16</f>
        <v>9</v>
      </c>
      <c r="L160" s="57">
        <f>(SUMIFS('Marktäckning 05-23'!L8:L87,'Marktäckning 05-23'!$B$8:$B$87,$A$13))/[1]Data!$B$16</f>
        <v>0</v>
      </c>
      <c r="M160" s="57">
        <f>(SUMIFS('Marktäckning 05-23'!M8:M87,'Marktäckning 05-23'!$B$8:$B$87,$A$13))/[1]Data!$B$16</f>
        <v>0.625</v>
      </c>
      <c r="N160" s="57">
        <f>(SUMIFS('Marktäckning 05-23'!N8:N87,'Marktäckning 05-23'!$B$8:$B$87,$A$13))/[1]Data!$B$16</f>
        <v>0</v>
      </c>
      <c r="O160" s="57">
        <f>(SUMIFS('Marktäckning 05-23'!O8:O87,'Marktäckning 05-23'!$B$8:$B$87,$A$13))/[1]Data!$B$16</f>
        <v>0.67500000000000004</v>
      </c>
      <c r="P160" s="57">
        <f>(SUMIFS('Marktäckning 05-23'!P8:P87,'Marktäckning 05-23'!$B$8:$B$87,$A$13))/[1]Data!$B$16</f>
        <v>0.4</v>
      </c>
      <c r="Q160" s="57">
        <f>(SUMIFS('Marktäckning 05-23'!Q8:Q87,'Marktäckning 05-23'!$B$8:$B$87,$A$13))/[1]Data!$B$16</f>
        <v>0</v>
      </c>
      <c r="R160" s="57">
        <f>(SUMIFS('Marktäckning 05-23'!R8:R87,'Marktäckning 05-23'!$B$8:$B$87,$A$13))/[1]Data!$B$16</f>
        <v>0</v>
      </c>
      <c r="S160" s="57">
        <f>(SUMIFS('Marktäckning 05-23'!S8:S87,'Marktäckning 05-23'!$B$8:$B$87,$A$13))/[1]Data!$B$16</f>
        <v>0</v>
      </c>
      <c r="T160" s="57">
        <f>(SUMIFS('Marktäckning 05-23'!T8:T87,'Marktäckning 05-23'!$B$8:$B$87,$A$13))/[1]Data!$B$16</f>
        <v>0</v>
      </c>
      <c r="U160" s="57">
        <f>(SUMIFS('Marktäckning 05-23'!U8:U87,'Marktäckning 05-23'!$B$8:$B$87,$A$13))/[1]Data!$B$16</f>
        <v>0</v>
      </c>
      <c r="V160" s="57">
        <f>(SUMIFS('Marktäckning 05-23'!V8:V87,'Marktäckning 05-23'!$B$8:$B$87,$A$13))/[1]Data!$B$16</f>
        <v>0</v>
      </c>
      <c r="W160" s="57">
        <f>(SUMIFS('Marktäckning 05-23'!W8:W87,'Marktäckning 05-23'!$B$8:$B$87,$A$13))/[1]Data!$B$16</f>
        <v>0</v>
      </c>
      <c r="X160" s="57">
        <f>(SUMIFS('Marktäckning 05-23'!X8:X87,'Marktäckning 05-23'!$B$8:$B$87,$A$13))/[1]Data!$B$16</f>
        <v>0</v>
      </c>
      <c r="Y160" s="57">
        <f>(SUMIFS('Marktäckning 05-23'!Y8:Y87,'Marktäckning 05-23'!$B$8:$B$87,$A$13))/[1]Data!$B$16</f>
        <v>0</v>
      </c>
      <c r="Z160" s="57">
        <f>(SUMIFS('Marktäckning 05-23'!Z8:Z87,'Marktäckning 05-23'!$B$8:$B$87,$A$13))/[1]Data!$B$16</f>
        <v>0</v>
      </c>
    </row>
    <row r="161" spans="1:26" x14ac:dyDescent="0.25">
      <c r="A161" s="56">
        <f>[1]Data!A94</f>
        <v>7</v>
      </c>
      <c r="B161" s="56">
        <f>[1]Data!B241</f>
        <v>0</v>
      </c>
      <c r="C161" s="57" t="e">
        <f>(((SUMIFS('Marktäckning 05-23'!E155:E234, [1]Data!#REF!, "=a*", 'Marktäckning 05-23'!$B$8:$B$87,$A$14))+(SUMIFS('Marktäckning 05-23'!E155:E234, [1]Data!#REF!, "=b*", 'Marktäckning 05-23'!$B$8:$B$87, $A$14))+(SUMIFS('Marktäckning 05-23'!E155:E234, [1]Data!#REF!, "=c*", 'Marktäckning 05-23'!$B$8:$B$87, $A$14))+(SUMIFS('Marktäckning 05-23'!E155:E234, [1]Data!#REF!, "=d*", 'Marktäckning 05-23'!$B$8:$B$87, $A$14))+(SUMIFS('Marktäckning 05-23'!E155:E234, [1]Data!#REF!, "=e*", 'Marktäckning 05-23'!$B$8:$B$87, $A$14))+(SUMIFS('Marktäckning 05-23'!E155:E234, [1]Data!#REF!, "=f*", 'Marktäckning 05-23'!$B$8:$B$87, $A$14))))/[1]Data!$B$16</f>
        <v>#REF!</v>
      </c>
      <c r="D161" s="57" t="e">
        <f>(((SUMIFS('Marktäckning 05-23'!F155:F234, [1]Data!#REF!, "=a*", 'Marktäckning 05-23'!$B$8:$B$87,$A$14))+(SUMIFS('Marktäckning 05-23'!F155:F234, [1]Data!#REF!, "=b*", 'Marktäckning 05-23'!$B$8:$B$87, $A$14))+(SUMIFS('Marktäckning 05-23'!F155:F234, [1]Data!#REF!, "=c*", 'Marktäckning 05-23'!$B$8:$B$87, $A$14))+(SUMIFS('Marktäckning 05-23'!F155:F234, [1]Data!#REF!, "=d*", 'Marktäckning 05-23'!$B$8:$B$87, $A$14))+(SUMIFS('Marktäckning 05-23'!F155:F234, [1]Data!#REF!, "=e*", 'Marktäckning 05-23'!$B$8:$B$87, $A$14))+(SUMIFS('Marktäckning 05-23'!F155:F234, [1]Data!#REF!, "=f*", 'Marktäckning 05-23'!$B$8:$B$87, $A$14))))/[1]Data!$B$16</f>
        <v>#REF!</v>
      </c>
      <c r="E161" s="57">
        <f>(SUMIFS('Marktäckning 05-23'!E8:E87,'Marktäckning 05-23'!$B$8:$B$87,$A$14))/[1]Data!$B$16</f>
        <v>3.75</v>
      </c>
      <c r="F161" s="57">
        <f>(SUMIFS('Marktäckning 05-23'!F8:F87,'Marktäckning 05-23'!$B$8:$B$87,$A$14))/[1]Data!$B$16</f>
        <v>0</v>
      </c>
      <c r="G161" s="57">
        <f>(SUMIFS('Marktäckning 05-23'!G8:G87,'Marktäckning 05-23'!$B$8:$B$87,$A$14))/[1]Data!$B$16</f>
        <v>11</v>
      </c>
      <c r="H161" s="57">
        <f>(SUMIFS('Marktäckning 05-23'!H8:H87,'Marktäckning 05-23'!$B$8:$B$87,$A$14))/[1]Data!$B$16</f>
        <v>0</v>
      </c>
      <c r="I161" s="57">
        <f>(SUMIFS('Marktäckning 05-23'!I8:I87,'Marktäckning 05-23'!$B$8:$B$87,$A$14))/[1]Data!$B$16</f>
        <v>0</v>
      </c>
      <c r="J161" s="57">
        <f>(SUMIFS('Marktäckning 05-23'!J8:J87,'Marktäckning 05-23'!$B$8:$B$87,$A$14))/[1]Data!$B$16</f>
        <v>0</v>
      </c>
      <c r="K161" s="57">
        <f>(SUMIFS('Marktäckning 05-23'!K8:K87,'Marktäckning 05-23'!$B$8:$B$87,$A$14))/[1]Data!$B$16</f>
        <v>16.25</v>
      </c>
      <c r="L161" s="57">
        <f>(SUMIFS('Marktäckning 05-23'!L8:L87,'Marktäckning 05-23'!$B$8:$B$87,$A$14))/[1]Data!$B$16</f>
        <v>0</v>
      </c>
      <c r="M161" s="57">
        <f>(SUMIFS('Marktäckning 05-23'!M8:M87,'Marktäckning 05-23'!$B$8:$B$87,$A$14))/[1]Data!$B$16</f>
        <v>1.625</v>
      </c>
      <c r="N161" s="57">
        <f>(SUMIFS('Marktäckning 05-23'!N8:N87,'Marktäckning 05-23'!$B$8:$B$87,$A$14))/[1]Data!$B$16</f>
        <v>0</v>
      </c>
      <c r="O161" s="57">
        <f>(SUMIFS('Marktäckning 05-23'!O8:O87,'Marktäckning 05-23'!$B$8:$B$87,$A$14))/[1]Data!$B$16</f>
        <v>0.32500000000000001</v>
      </c>
      <c r="P161" s="57">
        <f>(SUMIFS('Marktäckning 05-23'!P8:P87,'Marktäckning 05-23'!$B$8:$B$87,$A$14))/[1]Data!$B$16</f>
        <v>1.25</v>
      </c>
      <c r="Q161" s="57">
        <f>(SUMIFS('Marktäckning 05-23'!Q8:Q87,'Marktäckning 05-23'!$B$8:$B$87,$A$14))/[1]Data!$B$16</f>
        <v>0</v>
      </c>
      <c r="R161" s="57">
        <f>(SUMIFS('Marktäckning 05-23'!R8:R87,'Marktäckning 05-23'!$B$8:$B$87,$A$14))/[1]Data!$B$16</f>
        <v>0</v>
      </c>
      <c r="S161" s="57">
        <f>(SUMIFS('Marktäckning 05-23'!S8:S87,'Marktäckning 05-23'!$B$8:$B$87,$A$14))/[1]Data!$B$16</f>
        <v>0</v>
      </c>
      <c r="T161" s="57">
        <f>(SUMIFS('Marktäckning 05-23'!T8:T87,'Marktäckning 05-23'!$B$8:$B$87,$A$14))/[1]Data!$B$16</f>
        <v>0</v>
      </c>
      <c r="U161" s="57">
        <f>(SUMIFS('Marktäckning 05-23'!U8:U87,'Marktäckning 05-23'!$B$8:$B$87,$A$14))/[1]Data!$B$16</f>
        <v>0</v>
      </c>
      <c r="V161" s="57">
        <f>(SUMIFS('Marktäckning 05-23'!V8:V87,'Marktäckning 05-23'!$B$8:$B$87,$A$14))/[1]Data!$B$16</f>
        <v>0</v>
      </c>
      <c r="W161" s="57">
        <f>(SUMIFS('Marktäckning 05-23'!W8:W87,'Marktäckning 05-23'!$B$8:$B$87,$A$14))/[1]Data!$B$16</f>
        <v>0</v>
      </c>
      <c r="X161" s="57">
        <f>(SUMIFS('Marktäckning 05-23'!X8:X87,'Marktäckning 05-23'!$B$8:$B$87,$A$14))/[1]Data!$B$16</f>
        <v>0</v>
      </c>
      <c r="Y161" s="57">
        <f>(SUMIFS('Marktäckning 05-23'!Y8:Y87,'Marktäckning 05-23'!$B$8:$B$87,$A$14))/[1]Data!$B$16</f>
        <v>0</v>
      </c>
      <c r="Z161" s="57">
        <f>(SUMIFS('Marktäckning 05-23'!Z8:Z87,'Marktäckning 05-23'!$B$8:$B$87,$A$14))/[1]Data!$B$16</f>
        <v>0</v>
      </c>
    </row>
    <row r="162" spans="1:26" x14ac:dyDescent="0.25">
      <c r="A162" s="56">
        <f>[1]Data!A95</f>
        <v>8</v>
      </c>
      <c r="B162" s="56">
        <f>[1]Data!B242</f>
        <v>0</v>
      </c>
      <c r="C162" s="57" t="e">
        <f>(((SUMIFS('Marktäckning 05-23'!E155:E234, [1]Data!#REF!, "=a*", 'Marktäckning 05-23'!$B$8:$B$87,$A$15))+(SUMIFS('Marktäckning 05-23'!E155:E234, [1]Data!#REF!, "=b*", 'Marktäckning 05-23'!$B$8:$B$87, $A$15))+(SUMIFS('Marktäckning 05-23'!E155:E234, [1]Data!#REF!, "=c*", 'Marktäckning 05-23'!$B$8:$B$87, $A$15))+(SUMIFS('Marktäckning 05-23'!E155:E234, [1]Data!#REF!, "=d*", 'Marktäckning 05-23'!$B$8:$B$87, $A$15))+(SUMIFS('Marktäckning 05-23'!E155:E234, [1]Data!#REF!, "=e*", 'Marktäckning 05-23'!$B$8:$B$87, $A$15))+(SUMIFS('Marktäckning 05-23'!E155:E234, [1]Data!#REF!, "=f*", 'Marktäckning 05-23'!$B$8:$B$87, $A$15))))/[1]Data!$B$16</f>
        <v>#REF!</v>
      </c>
      <c r="D162" s="57" t="e">
        <f>(((SUMIFS('Marktäckning 05-23'!F155:F234, [1]Data!#REF!, "=a*", 'Marktäckning 05-23'!$B$8:$B$87,$A$15))+(SUMIFS('Marktäckning 05-23'!F155:F234, [1]Data!#REF!, "=b*", 'Marktäckning 05-23'!$B$8:$B$87, $A$15))+(SUMIFS('Marktäckning 05-23'!F155:F234, [1]Data!#REF!, "=c*", 'Marktäckning 05-23'!$B$8:$B$87, $A$15))+(SUMIFS('Marktäckning 05-23'!F155:F234, [1]Data!#REF!, "=d*", 'Marktäckning 05-23'!$B$8:$B$87, $A$15))+(SUMIFS('Marktäckning 05-23'!F155:F234, [1]Data!#REF!, "=e*", 'Marktäckning 05-23'!$B$8:$B$87, $A$15))+(SUMIFS('Marktäckning 05-23'!F155:F234, [1]Data!#REF!, "=f*", 'Marktäckning 05-23'!$B$8:$B$87, $A$15))))/[1]Data!$B$16</f>
        <v>#REF!</v>
      </c>
      <c r="E162" s="57">
        <f>(SUMIFS('Marktäckning 05-23'!E8:E87,'Marktäckning 05-23'!$B$8:$B$87,$A$15))/[1]Data!$B$16</f>
        <v>0</v>
      </c>
      <c r="F162" s="57">
        <f>(SUMIFS('Marktäckning 05-23'!F8:F87,'Marktäckning 05-23'!$B$8:$B$87,$A$15))/[1]Data!$B$16</f>
        <v>0</v>
      </c>
      <c r="G162" s="57">
        <f>(SUMIFS('Marktäckning 05-23'!G8:G87,'Marktäckning 05-23'!$B$8:$B$87,$A$15))/[1]Data!$B$16</f>
        <v>1.0249999999999999</v>
      </c>
      <c r="H162" s="57">
        <f>(SUMIFS('Marktäckning 05-23'!H8:H87,'Marktäckning 05-23'!$B$8:$B$87,$A$15))/[1]Data!$B$16</f>
        <v>0</v>
      </c>
      <c r="I162" s="57">
        <f>(SUMIFS('Marktäckning 05-23'!I8:I87,'Marktäckning 05-23'!$B$8:$B$87,$A$15))/[1]Data!$B$16</f>
        <v>0</v>
      </c>
      <c r="J162" s="57">
        <f>(SUMIFS('Marktäckning 05-23'!J8:J87,'Marktäckning 05-23'!$B$8:$B$87,$A$15))/[1]Data!$B$16</f>
        <v>0</v>
      </c>
      <c r="K162" s="57">
        <f>(SUMIFS('Marktäckning 05-23'!K8:K87,'Marktäckning 05-23'!$B$8:$B$87,$A$15))/[1]Data!$B$16</f>
        <v>6.25</v>
      </c>
      <c r="L162" s="57">
        <f>(SUMIFS('Marktäckning 05-23'!L8:L87,'Marktäckning 05-23'!$B$8:$B$87,$A$15))/[1]Data!$B$16</f>
        <v>0</v>
      </c>
      <c r="M162" s="57">
        <f>(SUMIFS('Marktäckning 05-23'!M8:M87,'Marktäckning 05-23'!$B$8:$B$87,$A$15))/[1]Data!$B$16</f>
        <v>2.875</v>
      </c>
      <c r="N162" s="57">
        <f>(SUMIFS('Marktäckning 05-23'!N8:N87,'Marktäckning 05-23'!$B$8:$B$87,$A$15))/[1]Data!$B$16</f>
        <v>0</v>
      </c>
      <c r="O162" s="57">
        <f>(SUMIFS('Marktäckning 05-23'!O8:O87,'Marktäckning 05-23'!$B$8:$B$87,$A$15))/[1]Data!$B$16</f>
        <v>2.5</v>
      </c>
      <c r="P162" s="57">
        <f>(SUMIFS('Marktäckning 05-23'!P8:P87,'Marktäckning 05-23'!$B$8:$B$87,$A$15))/[1]Data!$B$16</f>
        <v>1.125</v>
      </c>
      <c r="Q162" s="57">
        <f>(SUMIFS('Marktäckning 05-23'!Q8:Q87,'Marktäckning 05-23'!$B$8:$B$87,$A$15))/[1]Data!$B$16</f>
        <v>0</v>
      </c>
      <c r="R162" s="57">
        <f>(SUMIFS('Marktäckning 05-23'!R8:R87,'Marktäckning 05-23'!$B$8:$B$87,$A$15))/[1]Data!$B$16</f>
        <v>0</v>
      </c>
      <c r="S162" s="57">
        <f>(SUMIFS('Marktäckning 05-23'!S8:S87,'Marktäckning 05-23'!$B$8:$B$87,$A$15))/[1]Data!$B$16</f>
        <v>0</v>
      </c>
      <c r="T162" s="57">
        <f>(SUMIFS('Marktäckning 05-23'!T8:T87,'Marktäckning 05-23'!$B$8:$B$87,$A$15))/[1]Data!$B$16</f>
        <v>0</v>
      </c>
      <c r="U162" s="57">
        <f>(SUMIFS('Marktäckning 05-23'!U8:U87,'Marktäckning 05-23'!$B$8:$B$87,$A$15))/[1]Data!$B$16</f>
        <v>0</v>
      </c>
      <c r="V162" s="57">
        <f>(SUMIFS('Marktäckning 05-23'!V8:V87,'Marktäckning 05-23'!$B$8:$B$87,$A$15))/[1]Data!$B$16</f>
        <v>0</v>
      </c>
      <c r="W162" s="57">
        <f>(SUMIFS('Marktäckning 05-23'!W8:W87,'Marktäckning 05-23'!$B$8:$B$87,$A$15))/[1]Data!$B$16</f>
        <v>0</v>
      </c>
      <c r="X162" s="57">
        <f>(SUMIFS('Marktäckning 05-23'!X8:X87,'Marktäckning 05-23'!$B$8:$B$87,$A$15))/[1]Data!$B$16</f>
        <v>0</v>
      </c>
      <c r="Y162" s="57">
        <f>(SUMIFS('Marktäckning 05-23'!Y8:Y87,'Marktäckning 05-23'!$B$8:$B$87,$A$15))/[1]Data!$B$16</f>
        <v>0</v>
      </c>
      <c r="Z162" s="57">
        <f>(SUMIFS('Marktäckning 05-23'!Z8:Z87,'Marktäckning 05-23'!$B$8:$B$87,$A$15))/[1]Data!$B$16</f>
        <v>0</v>
      </c>
    </row>
    <row r="163" spans="1:26" x14ac:dyDescent="0.25">
      <c r="A163" s="56">
        <f>[1]Data!A96</f>
        <v>9</v>
      </c>
      <c r="B163" s="56">
        <f>[1]Data!B243</f>
        <v>0</v>
      </c>
      <c r="C163" s="57" t="e">
        <f>(((SUMIFS('Marktäckning 05-23'!E155:E234, [1]Data!#REF!, "=a*", 'Marktäckning 05-23'!$B$8:$B$87,$A$16))+(SUMIFS('Marktäckning 05-23'!E155:E234, [1]Data!#REF!, "=b*", 'Marktäckning 05-23'!$B$8:$B$87, $A$16))+(SUMIFS('Marktäckning 05-23'!E155:E234, [1]Data!#REF!, "=c*", 'Marktäckning 05-23'!$B$8:$B$87, $A$16))+(SUMIFS('Marktäckning 05-23'!E155:E234, [1]Data!#REF!, "=d*", 'Marktäckning 05-23'!$B$8:$B$87, $A$16))+(SUMIFS('Marktäckning 05-23'!E155:E234, [1]Data!#REF!, "=e*", 'Marktäckning 05-23'!$B$8:$B$87, $A$16))+(SUMIFS('Marktäckning 05-23'!E155:E234, [1]Data!#REF!, "=f*", 'Marktäckning 05-23'!$B$8:$B$87, $A$16))))/[1]Data!$B$16</f>
        <v>#REF!</v>
      </c>
      <c r="D163" s="57" t="e">
        <f>(((SUMIFS('Marktäckning 05-23'!F155:F234, [1]Data!#REF!, "=a*", 'Marktäckning 05-23'!$B$8:$B$87,$A$16))+(SUMIFS('Marktäckning 05-23'!F155:F234, [1]Data!#REF!, "=b*", 'Marktäckning 05-23'!$B$8:$B$87, $A$16))+(SUMIFS('Marktäckning 05-23'!F155:F234, [1]Data!#REF!, "=c*", 'Marktäckning 05-23'!$B$8:$B$87, $A$16))+(SUMIFS('Marktäckning 05-23'!F155:F234, [1]Data!#REF!, "=d*", 'Marktäckning 05-23'!$B$8:$B$87, $A$16))+(SUMIFS('Marktäckning 05-23'!F155:F234, [1]Data!#REF!, "=e*", 'Marktäckning 05-23'!$B$8:$B$87, $A$16))+(SUMIFS('Marktäckning 05-23'!F155:F234, [1]Data!#REF!, "=f*", 'Marktäckning 05-23'!$B$8:$B$87, $A$16))))/[1]Data!$B$16</f>
        <v>#REF!</v>
      </c>
      <c r="E163" s="57">
        <f>(SUMIFS('Marktäckning 05-23'!E8:E87,'Marktäckning 05-23'!$B$8:$B$87,$A$16))/[1]Data!$B$16</f>
        <v>0.5</v>
      </c>
      <c r="F163" s="57">
        <f>(SUMIFS('Marktäckning 05-23'!F8:F87,'Marktäckning 05-23'!$B$8:$B$87,$A$16))/[1]Data!$B$16</f>
        <v>0</v>
      </c>
      <c r="G163" s="57">
        <f>(SUMIFS('Marktäckning 05-23'!G8:G87,'Marktäckning 05-23'!$B$8:$B$87,$A$16))/[1]Data!$B$16</f>
        <v>4.375</v>
      </c>
      <c r="H163" s="57">
        <f>(SUMIFS('Marktäckning 05-23'!H8:H87,'Marktäckning 05-23'!$B$8:$B$87,$A$16))/[1]Data!$B$16</f>
        <v>0</v>
      </c>
      <c r="I163" s="57">
        <f>(SUMIFS('Marktäckning 05-23'!I8:I87,'Marktäckning 05-23'!$B$8:$B$87,$A$16))/[1]Data!$B$16</f>
        <v>0</v>
      </c>
      <c r="J163" s="57">
        <f>(SUMIFS('Marktäckning 05-23'!J8:J87,'Marktäckning 05-23'!$B$8:$B$87,$A$16))/[1]Data!$B$16</f>
        <v>0</v>
      </c>
      <c r="K163" s="57">
        <f>(SUMIFS('Marktäckning 05-23'!K8:K87,'Marktäckning 05-23'!$B$8:$B$87,$A$16))/[1]Data!$B$16</f>
        <v>10.75</v>
      </c>
      <c r="L163" s="57">
        <f>(SUMIFS('Marktäckning 05-23'!L8:L87,'Marktäckning 05-23'!$B$8:$B$87,$A$16))/[1]Data!$B$16</f>
        <v>0</v>
      </c>
      <c r="M163" s="57">
        <f>(SUMIFS('Marktäckning 05-23'!M8:M87,'Marktäckning 05-23'!$B$8:$B$87,$A$16))/[1]Data!$B$16</f>
        <v>1.625</v>
      </c>
      <c r="N163" s="57">
        <f>(SUMIFS('Marktäckning 05-23'!N8:N87,'Marktäckning 05-23'!$B$8:$B$87,$A$16))/[1]Data!$B$16</f>
        <v>0</v>
      </c>
      <c r="O163" s="57">
        <f>(SUMIFS('Marktäckning 05-23'!O8:O87,'Marktäckning 05-23'!$B$8:$B$87,$A$16))/[1]Data!$B$16</f>
        <v>0.77500000000000002</v>
      </c>
      <c r="P163" s="57">
        <f>(SUMIFS('Marktäckning 05-23'!P8:P87,'Marktäckning 05-23'!$B$8:$B$87,$A$16))/[1]Data!$B$16</f>
        <v>0.5</v>
      </c>
      <c r="Q163" s="57">
        <f>(SUMIFS('Marktäckning 05-23'!Q8:Q87,'Marktäckning 05-23'!$B$8:$B$87,$A$16))/[1]Data!$B$16</f>
        <v>0</v>
      </c>
      <c r="R163" s="57">
        <f>(SUMIFS('Marktäckning 05-23'!R8:R87,'Marktäckning 05-23'!$B$8:$B$87,$A$16))/[1]Data!$B$16</f>
        <v>0</v>
      </c>
      <c r="S163" s="57">
        <f>(SUMIFS('Marktäckning 05-23'!S8:S87,'Marktäckning 05-23'!$B$8:$B$87,$A$16))/[1]Data!$B$16</f>
        <v>0</v>
      </c>
      <c r="T163" s="57">
        <f>(SUMIFS('Marktäckning 05-23'!T8:T87,'Marktäckning 05-23'!$B$8:$B$87,$A$16))/[1]Data!$B$16</f>
        <v>0</v>
      </c>
      <c r="U163" s="57">
        <f>(SUMIFS('Marktäckning 05-23'!U8:U87,'Marktäckning 05-23'!$B$8:$B$87,$A$16))/[1]Data!$B$16</f>
        <v>0</v>
      </c>
      <c r="V163" s="57">
        <f>(SUMIFS('Marktäckning 05-23'!V8:V87,'Marktäckning 05-23'!$B$8:$B$87,$A$16))/[1]Data!$B$16</f>
        <v>0</v>
      </c>
      <c r="W163" s="57">
        <f>(SUMIFS('Marktäckning 05-23'!W8:W87,'Marktäckning 05-23'!$B$8:$B$87,$A$16))/[1]Data!$B$16</f>
        <v>0</v>
      </c>
      <c r="X163" s="57">
        <f>(SUMIFS('Marktäckning 05-23'!X8:X87,'Marktäckning 05-23'!$B$8:$B$87,$A$16))/[1]Data!$B$16</f>
        <v>0</v>
      </c>
      <c r="Y163" s="57">
        <f>(SUMIFS('Marktäckning 05-23'!Y8:Y87,'Marktäckning 05-23'!$B$8:$B$87,$A$16))/[1]Data!$B$16</f>
        <v>0</v>
      </c>
      <c r="Z163" s="57">
        <f>(SUMIFS('Marktäckning 05-23'!Z8:Z87,'Marktäckning 05-23'!$B$8:$B$87,$A$16))/[1]Data!$B$16</f>
        <v>0</v>
      </c>
    </row>
    <row r="164" spans="1:26" x14ac:dyDescent="0.25">
      <c r="A164" s="56">
        <f>[1]Data!A97</f>
        <v>10</v>
      </c>
      <c r="B164" s="56">
        <f>[1]Data!B244</f>
        <v>0</v>
      </c>
      <c r="C164" s="57" t="e">
        <f>(((SUMIFS('Marktäckning 05-23'!E155:E234, [1]Data!#REF!, "=a*", 'Marktäckning 05-23'!$B$8:$B$87,$A$17))+(SUMIFS('Marktäckning 05-23'!E155:E234, [1]Data!#REF!, "=b*", 'Marktäckning 05-23'!$B$8:$B$87, $A$17))+(SUMIFS('Marktäckning 05-23'!E155:E234, [1]Data!#REF!, "=c*", 'Marktäckning 05-23'!$B$8:$B$87, $A$17))+(SUMIFS('Marktäckning 05-23'!E155:E234, [1]Data!#REF!, "=d*", 'Marktäckning 05-23'!$B$8:$B$87, $A$17))+(SUMIFS('Marktäckning 05-23'!E155:E234, [1]Data!#REF!, "=e*", 'Marktäckning 05-23'!$B$8:$B$87, $A$17))+(SUMIFS('Marktäckning 05-23'!E155:E234, [1]Data!#REF!, "=f*", 'Marktäckning 05-23'!$B$8:$B$87, $A$17))))/[1]Data!$B$16</f>
        <v>#REF!</v>
      </c>
      <c r="D164" s="57" t="e">
        <f>(((SUMIFS('Marktäckning 05-23'!F155:F234, [1]Data!#REF!, "=a*", 'Marktäckning 05-23'!$B$8:$B$87,$A$17))+(SUMIFS('Marktäckning 05-23'!F155:F234, [1]Data!#REF!, "=b*", 'Marktäckning 05-23'!$B$8:$B$87, $A$17))+(SUMIFS('Marktäckning 05-23'!F155:F234, [1]Data!#REF!, "=c*", 'Marktäckning 05-23'!$B$8:$B$87, $A$17))+(SUMIFS('Marktäckning 05-23'!F155:F234, [1]Data!#REF!, "=d*", 'Marktäckning 05-23'!$B$8:$B$87, $A$17))+(SUMIFS('Marktäckning 05-23'!F155:F234, [1]Data!#REF!, "=e*", 'Marktäckning 05-23'!$B$8:$B$87, $A$17))+(SUMIFS('Marktäckning 05-23'!F155:F234, [1]Data!#REF!, "=f*", 'Marktäckning 05-23'!$B$8:$B$87, $A$17))))/[1]Data!$B$16</f>
        <v>#REF!</v>
      </c>
      <c r="E164" s="57">
        <f>(SUMIFS('Marktäckning 05-23'!E8:E87,'Marktäckning 05-23'!$B$8:$B$87,$A$17))/[1]Data!$B$16</f>
        <v>0</v>
      </c>
      <c r="F164" s="57">
        <f>(SUMIFS('Marktäckning 05-23'!F8:F87,'Marktäckning 05-23'!$B$8:$B$87,$A$17))/[1]Data!$B$16</f>
        <v>0</v>
      </c>
      <c r="G164" s="57">
        <f>(SUMIFS('Marktäckning 05-23'!G8:G87,'Marktäckning 05-23'!$B$8:$B$87,$A$17))/[1]Data!$B$16</f>
        <v>0.5</v>
      </c>
      <c r="H164" s="57">
        <f>(SUMIFS('Marktäckning 05-23'!H8:H87,'Marktäckning 05-23'!$B$8:$B$87,$A$17))/[1]Data!$B$16</f>
        <v>0</v>
      </c>
      <c r="I164" s="57">
        <f>(SUMIFS('Marktäckning 05-23'!I8:I87,'Marktäckning 05-23'!$B$8:$B$87,$A$17))/[1]Data!$B$16</f>
        <v>0</v>
      </c>
      <c r="J164" s="57">
        <f>(SUMIFS('Marktäckning 05-23'!J8:J87,'Marktäckning 05-23'!$B$8:$B$87,$A$17))/[1]Data!$B$16</f>
        <v>0</v>
      </c>
      <c r="K164" s="57">
        <f>(SUMIFS('Marktäckning 05-23'!K8:K87,'Marktäckning 05-23'!$B$8:$B$87,$A$17))/[1]Data!$B$16</f>
        <v>2.375</v>
      </c>
      <c r="L164" s="57">
        <f>(SUMIFS('Marktäckning 05-23'!L8:L87,'Marktäckning 05-23'!$B$8:$B$87,$A$17))/[1]Data!$B$16</f>
        <v>0</v>
      </c>
      <c r="M164" s="57">
        <f>(SUMIFS('Marktäckning 05-23'!M8:M87,'Marktäckning 05-23'!$B$8:$B$87,$A$17))/[1]Data!$B$16</f>
        <v>2.375</v>
      </c>
      <c r="N164" s="57">
        <f>(SUMIFS('Marktäckning 05-23'!N8:N87,'Marktäckning 05-23'!$B$8:$B$87,$A$17))/[1]Data!$B$16</f>
        <v>0</v>
      </c>
      <c r="O164" s="57">
        <f>(SUMIFS('Marktäckning 05-23'!O8:O87,'Marktäckning 05-23'!$B$8:$B$87,$A$17))/[1]Data!$B$16</f>
        <v>0.65</v>
      </c>
      <c r="P164" s="57">
        <f>(SUMIFS('Marktäckning 05-23'!P8:P87,'Marktäckning 05-23'!$B$8:$B$87,$A$17))/[1]Data!$B$16</f>
        <v>0.4</v>
      </c>
      <c r="Q164" s="57">
        <f>(SUMIFS('Marktäckning 05-23'!Q8:Q87,'Marktäckning 05-23'!$B$8:$B$87,$A$17))/[1]Data!$B$16</f>
        <v>0</v>
      </c>
      <c r="R164" s="57">
        <f>(SUMIFS('Marktäckning 05-23'!R8:R87,'Marktäckning 05-23'!$B$8:$B$87,$A$17))/[1]Data!$B$16</f>
        <v>0</v>
      </c>
      <c r="S164" s="57">
        <f>(SUMIFS('Marktäckning 05-23'!S8:S87,'Marktäckning 05-23'!$B$8:$B$87,$A$17))/[1]Data!$B$16</f>
        <v>0</v>
      </c>
      <c r="T164" s="57">
        <f>(SUMIFS('Marktäckning 05-23'!T8:T87,'Marktäckning 05-23'!$B$8:$B$87,$A$17))/[1]Data!$B$16</f>
        <v>0</v>
      </c>
      <c r="U164" s="57">
        <f>(SUMIFS('Marktäckning 05-23'!U8:U87,'Marktäckning 05-23'!$B$8:$B$87,$A$17))/[1]Data!$B$16</f>
        <v>0</v>
      </c>
      <c r="V164" s="57">
        <f>(SUMIFS('Marktäckning 05-23'!V8:V87,'Marktäckning 05-23'!$B$8:$B$87,$A$17))/[1]Data!$B$16</f>
        <v>0</v>
      </c>
      <c r="W164" s="57">
        <f>(SUMIFS('Marktäckning 05-23'!W8:W87,'Marktäckning 05-23'!$B$8:$B$87,$A$17))/[1]Data!$B$16</f>
        <v>0</v>
      </c>
      <c r="X164" s="57">
        <f>(SUMIFS('Marktäckning 05-23'!X8:X87,'Marktäckning 05-23'!$B$8:$B$87,$A$17))/[1]Data!$B$16</f>
        <v>0</v>
      </c>
      <c r="Y164" s="57">
        <f>(SUMIFS('Marktäckning 05-23'!Y8:Y87,'Marktäckning 05-23'!$B$8:$B$87,$A$17))/[1]Data!$B$16</f>
        <v>0</v>
      </c>
      <c r="Z164" s="57">
        <f>(SUMIFS('Marktäckning 05-23'!Z8:Z87,'Marktäckning 05-23'!$B$8:$B$87,$A$17))/[1]Data!$B$16</f>
        <v>0</v>
      </c>
    </row>
    <row r="165" spans="1:26" x14ac:dyDescent="0.25">
      <c r="A165" s="56">
        <f>[1]Data!A98</f>
        <v>11</v>
      </c>
      <c r="B165" s="56">
        <f>[1]Data!B245</f>
        <v>0</v>
      </c>
      <c r="C165" s="57" t="e">
        <f>(((SUMIFS('Marktäckning 05-23'!E155:E234, [1]Data!#REF!, "=a*", 'Marktäckning 05-23'!$B$8:$B$87,$A$18))+(SUMIFS('Marktäckning 05-23'!E155:E234, [1]Data!#REF!, "=b*", 'Marktäckning 05-23'!$B$8:$B$87, $A$18))+(SUMIFS('Marktäckning 05-23'!E155:E234, [1]Data!#REF!, "=c*", 'Marktäckning 05-23'!$B$8:$B$87, $A$18))+(SUMIFS('Marktäckning 05-23'!E155:E234, [1]Data!#REF!, "=d*", 'Marktäckning 05-23'!$B$8:$B$87, $A$18))+(SUMIFS('Marktäckning 05-23'!E155:E234, [1]Data!#REF!, "=e*", 'Marktäckning 05-23'!$B$8:$B$87, $A$18))+(SUMIFS('Marktäckning 05-23'!E155:E234, [1]Data!#REF!, "=f*", 'Marktäckning 05-23'!$B$8:$B$87, $A$18))))/[1]Data!$B$16</f>
        <v>#REF!</v>
      </c>
      <c r="D165" s="57" t="e">
        <f>(((SUMIFS('Marktäckning 05-23'!F155:F234, [1]Data!#REF!, "=a*", 'Marktäckning 05-23'!$B$8:$B$87,$A$18))+(SUMIFS('Marktäckning 05-23'!F155:F234, [1]Data!#REF!, "=b*", 'Marktäckning 05-23'!$B$8:$B$87, $A$18))+(SUMIFS('Marktäckning 05-23'!F155:F234, [1]Data!#REF!, "=c*", 'Marktäckning 05-23'!$B$8:$B$87, $A$18))+(SUMIFS('Marktäckning 05-23'!F155:F234, [1]Data!#REF!, "=d*", 'Marktäckning 05-23'!$B$8:$B$87, $A$18))+(SUMIFS('Marktäckning 05-23'!F155:F234, [1]Data!#REF!, "=e*", 'Marktäckning 05-23'!$B$8:$B$87, $A$18))+(SUMIFS('Marktäckning 05-23'!F155:F234, [1]Data!#REF!, "=f*", 'Marktäckning 05-23'!$B$8:$B$87, $A$18))))/[1]Data!$B$16</f>
        <v>#REF!</v>
      </c>
      <c r="E165" s="57">
        <f>(SUMIFS('Marktäckning 05-23'!E8:E87,'Marktäckning 05-23'!$B$8:$B$87,$A$18))/[1]Data!$B$16</f>
        <v>0</v>
      </c>
      <c r="F165" s="57">
        <f>(SUMIFS('Marktäckning 05-23'!F8:F87,'Marktäckning 05-23'!$B$8:$B$87,$A$18))/[1]Data!$B$16</f>
        <v>0</v>
      </c>
      <c r="G165" s="57">
        <f>(SUMIFS('Marktäckning 05-23'!G8:G87,'Marktäckning 05-23'!$B$8:$B$87,$A$18))/[1]Data!$B$16</f>
        <v>0</v>
      </c>
      <c r="H165" s="57">
        <f>(SUMIFS('Marktäckning 05-23'!H8:H87,'Marktäckning 05-23'!$B$8:$B$87,$A$18))/[1]Data!$B$16</f>
        <v>0</v>
      </c>
      <c r="I165" s="57">
        <f>(SUMIFS('Marktäckning 05-23'!I8:I87,'Marktäckning 05-23'!$B$8:$B$87,$A$18))/[1]Data!$B$16</f>
        <v>0</v>
      </c>
      <c r="J165" s="57">
        <f>(SUMIFS('Marktäckning 05-23'!J8:J87,'Marktäckning 05-23'!$B$8:$B$87,$A$18))/[1]Data!$B$16</f>
        <v>0</v>
      </c>
      <c r="K165" s="57">
        <f>(SUMIFS('Marktäckning 05-23'!K8:K87,'Marktäckning 05-23'!$B$8:$B$87,$A$18))/[1]Data!$B$16</f>
        <v>0</v>
      </c>
      <c r="L165" s="57">
        <f>(SUMIFS('Marktäckning 05-23'!L8:L87,'Marktäckning 05-23'!$B$8:$B$87,$A$18))/[1]Data!$B$16</f>
        <v>0</v>
      </c>
      <c r="M165" s="57">
        <f>(SUMIFS('Marktäckning 05-23'!M8:M87,'Marktäckning 05-23'!$B$8:$B$87,$A$18))/[1]Data!$B$16</f>
        <v>0</v>
      </c>
      <c r="N165" s="57">
        <f>(SUMIFS('Marktäckning 05-23'!N8:N87,'Marktäckning 05-23'!$B$8:$B$87,$A$18))/[1]Data!$B$16</f>
        <v>0</v>
      </c>
      <c r="O165" s="57">
        <f>(SUMIFS('Marktäckning 05-23'!O8:O87,'Marktäckning 05-23'!$B$8:$B$87,$A$18))/[1]Data!$B$16</f>
        <v>0</v>
      </c>
      <c r="P165" s="57">
        <f>(SUMIFS('Marktäckning 05-23'!P8:P87,'Marktäckning 05-23'!$B$8:$B$87,$A$18))/[1]Data!$B$16</f>
        <v>0</v>
      </c>
      <c r="Q165" s="57">
        <f>(SUMIFS('Marktäckning 05-23'!Q8:Q87,'Marktäckning 05-23'!$B$8:$B$87,$A$18))/[1]Data!$B$16</f>
        <v>0</v>
      </c>
      <c r="R165" s="57">
        <f>(SUMIFS('Marktäckning 05-23'!R8:R87,'Marktäckning 05-23'!$B$8:$B$87,$A$18))/[1]Data!$B$16</f>
        <v>0</v>
      </c>
      <c r="S165" s="57">
        <f>(SUMIFS('Marktäckning 05-23'!S8:S87,'Marktäckning 05-23'!$B$8:$B$87,$A$18))/[1]Data!$B$16</f>
        <v>0</v>
      </c>
      <c r="T165" s="57">
        <f>(SUMIFS('Marktäckning 05-23'!T8:T87,'Marktäckning 05-23'!$B$8:$B$87,$A$18))/[1]Data!$B$16</f>
        <v>0</v>
      </c>
      <c r="U165" s="57">
        <f>(SUMIFS('Marktäckning 05-23'!U8:U87,'Marktäckning 05-23'!$B$8:$B$87,$A$18))/[1]Data!$B$16</f>
        <v>0</v>
      </c>
      <c r="V165" s="57">
        <f>(SUMIFS('Marktäckning 05-23'!V8:V87,'Marktäckning 05-23'!$B$8:$B$87,$A$18))/[1]Data!$B$16</f>
        <v>0</v>
      </c>
      <c r="W165" s="57">
        <f>(SUMIFS('Marktäckning 05-23'!W8:W87,'Marktäckning 05-23'!$B$8:$B$87,$A$18))/[1]Data!$B$16</f>
        <v>0</v>
      </c>
      <c r="X165" s="57">
        <f>(SUMIFS('Marktäckning 05-23'!X8:X87,'Marktäckning 05-23'!$B$8:$B$87,$A$18))/[1]Data!$B$16</f>
        <v>0</v>
      </c>
      <c r="Y165" s="57">
        <f>(SUMIFS('Marktäckning 05-23'!Y8:Y87,'Marktäckning 05-23'!$B$8:$B$87,$A$18))/[1]Data!$B$16</f>
        <v>0</v>
      </c>
      <c r="Z165" s="57">
        <f>(SUMIFS('Marktäckning 05-23'!Z8:Z87,'Marktäckning 05-23'!$B$8:$B$87,$A$18))/[1]Data!$B$16</f>
        <v>0</v>
      </c>
    </row>
    <row r="166" spans="1:26" x14ac:dyDescent="0.25">
      <c r="A166" s="56">
        <f>[1]Data!A99</f>
        <v>12</v>
      </c>
      <c r="B166" s="56">
        <f>[1]Data!B246</f>
        <v>0</v>
      </c>
      <c r="C166" s="57" t="e">
        <f>(((SUMIFS('Marktäckning 05-23'!E155:E234, [1]Data!#REF!, "=a*", 'Marktäckning 05-23'!$B$8:$B$87,$A$19))+(SUMIFS('Marktäckning 05-23'!E155:E234, [1]Data!#REF!, "=b*", 'Marktäckning 05-23'!$B$8:$B$87, $A$19))+(SUMIFS('Marktäckning 05-23'!E155:E234, [1]Data!#REF!, "=c*", 'Marktäckning 05-23'!$B$8:$B$87, $A$19))+(SUMIFS('Marktäckning 05-23'!E155:E234, [1]Data!#REF!, "=d*", 'Marktäckning 05-23'!$B$8:$B$87, $A$19))+(SUMIFS('Marktäckning 05-23'!E155:E234, [1]Data!#REF!, "=e*", 'Marktäckning 05-23'!$B$8:$B$87, $A$19))+(SUMIFS('Marktäckning 05-23'!E155:E234, [1]Data!#REF!, "=f*", 'Marktäckning 05-23'!$B$8:$B$87, $A$19))))/[1]Data!$B$16</f>
        <v>#REF!</v>
      </c>
      <c r="D166" s="57" t="e">
        <f>(((SUMIFS('Marktäckning 05-23'!F155:F234, [1]Data!#REF!, "=a*", 'Marktäckning 05-23'!$B$8:$B$87,$A$19))+(SUMIFS('Marktäckning 05-23'!F155:F234, [1]Data!#REF!, "=b*", 'Marktäckning 05-23'!$B$8:$B$87, $A$19))+(SUMIFS('Marktäckning 05-23'!F155:F234, [1]Data!#REF!, "=c*", 'Marktäckning 05-23'!$B$8:$B$87, $A$19))+(SUMIFS('Marktäckning 05-23'!F155:F234, [1]Data!#REF!, "=d*", 'Marktäckning 05-23'!$B$8:$B$87, $A$19))+(SUMIFS('Marktäckning 05-23'!F155:F234, [1]Data!#REF!, "=e*", 'Marktäckning 05-23'!$B$8:$B$87, $A$19))+(SUMIFS('Marktäckning 05-23'!F155:F234, [1]Data!#REF!, "=f*", 'Marktäckning 05-23'!$B$8:$B$87, $A$19))))/[1]Data!$B$16</f>
        <v>#REF!</v>
      </c>
      <c r="E166" s="57">
        <f>(SUMIFS('Marktäckning 05-23'!E8:E87,'Marktäckning 05-23'!$B$8:$B$87,$A$19))/[1]Data!$B$16</f>
        <v>0</v>
      </c>
      <c r="F166" s="57">
        <f>(SUMIFS('Marktäckning 05-23'!F8:F87,'Marktäckning 05-23'!$B$8:$B$87,$A$19))/[1]Data!$B$16</f>
        <v>0</v>
      </c>
      <c r="G166" s="57">
        <f>(SUMIFS('Marktäckning 05-23'!G8:G87,'Marktäckning 05-23'!$B$8:$B$87,$A$19))/[1]Data!$B$16</f>
        <v>0</v>
      </c>
      <c r="H166" s="57">
        <f>(SUMIFS('Marktäckning 05-23'!H8:H87,'Marktäckning 05-23'!$B$8:$B$87,$A$19))/[1]Data!$B$16</f>
        <v>0</v>
      </c>
      <c r="I166" s="57">
        <f>(SUMIFS('Marktäckning 05-23'!I8:I87,'Marktäckning 05-23'!$B$8:$B$87,$A$19))/[1]Data!$B$16</f>
        <v>0</v>
      </c>
      <c r="J166" s="57">
        <f>(SUMIFS('Marktäckning 05-23'!J8:J87,'Marktäckning 05-23'!$B$8:$B$87,$A$19))/[1]Data!$B$16</f>
        <v>0</v>
      </c>
      <c r="K166" s="57">
        <f>(SUMIFS('Marktäckning 05-23'!K8:K87,'Marktäckning 05-23'!$B$8:$B$87,$A$19))/[1]Data!$B$16</f>
        <v>0</v>
      </c>
      <c r="L166" s="57">
        <f>(SUMIFS('Marktäckning 05-23'!L8:L87,'Marktäckning 05-23'!$B$8:$B$87,$A$19))/[1]Data!$B$16</f>
        <v>0</v>
      </c>
      <c r="M166" s="57">
        <f>(SUMIFS('Marktäckning 05-23'!M8:M87,'Marktäckning 05-23'!$B$8:$B$87,$A$19))/[1]Data!$B$16</f>
        <v>0</v>
      </c>
      <c r="N166" s="57">
        <f>(SUMIFS('Marktäckning 05-23'!N8:N87,'Marktäckning 05-23'!$B$8:$B$87,$A$19))/[1]Data!$B$16</f>
        <v>0</v>
      </c>
      <c r="O166" s="57">
        <f>(SUMIFS('Marktäckning 05-23'!O8:O87,'Marktäckning 05-23'!$B$8:$B$87,$A$19))/[1]Data!$B$16</f>
        <v>0</v>
      </c>
      <c r="P166" s="57">
        <f>(SUMIFS('Marktäckning 05-23'!P8:P87,'Marktäckning 05-23'!$B$8:$B$87,$A$19))/[1]Data!$B$16</f>
        <v>0</v>
      </c>
      <c r="Q166" s="57">
        <f>(SUMIFS('Marktäckning 05-23'!Q8:Q87,'Marktäckning 05-23'!$B$8:$B$87,$A$19))/[1]Data!$B$16</f>
        <v>0</v>
      </c>
      <c r="R166" s="57">
        <f>(SUMIFS('Marktäckning 05-23'!R8:R87,'Marktäckning 05-23'!$B$8:$B$87,$A$19))/[1]Data!$B$16</f>
        <v>0</v>
      </c>
      <c r="S166" s="57">
        <f>(SUMIFS('Marktäckning 05-23'!S8:S87,'Marktäckning 05-23'!$B$8:$B$87,$A$19))/[1]Data!$B$16</f>
        <v>0</v>
      </c>
      <c r="T166" s="57">
        <f>(SUMIFS('Marktäckning 05-23'!T8:T87,'Marktäckning 05-23'!$B$8:$B$87,$A$19))/[1]Data!$B$16</f>
        <v>0</v>
      </c>
      <c r="U166" s="57">
        <f>(SUMIFS('Marktäckning 05-23'!U8:U87,'Marktäckning 05-23'!$B$8:$B$87,$A$19))/[1]Data!$B$16</f>
        <v>0</v>
      </c>
      <c r="V166" s="57">
        <f>(SUMIFS('Marktäckning 05-23'!V8:V87,'Marktäckning 05-23'!$B$8:$B$87,$A$19))/[1]Data!$B$16</f>
        <v>0</v>
      </c>
      <c r="W166" s="57">
        <f>(SUMIFS('Marktäckning 05-23'!W8:W87,'Marktäckning 05-23'!$B$8:$B$87,$A$19))/[1]Data!$B$16</f>
        <v>0</v>
      </c>
      <c r="X166" s="57">
        <f>(SUMIFS('Marktäckning 05-23'!X8:X87,'Marktäckning 05-23'!$B$8:$B$87,$A$19))/[1]Data!$B$16</f>
        <v>0</v>
      </c>
      <c r="Y166" s="57">
        <f>(SUMIFS('Marktäckning 05-23'!Y8:Y87,'Marktäckning 05-23'!$B$8:$B$87,$A$19))/[1]Data!$B$16</f>
        <v>0</v>
      </c>
      <c r="Z166" s="57">
        <f>(SUMIFS('Marktäckning 05-23'!Z8:Z87,'Marktäckning 05-23'!$B$8:$B$87,$A$19))/[1]Data!$B$16</f>
        <v>0</v>
      </c>
    </row>
    <row r="167" spans="1:26" x14ac:dyDescent="0.25">
      <c r="A167" s="56">
        <f>[1]Data!A100</f>
        <v>13</v>
      </c>
      <c r="B167" s="56">
        <f>[1]Data!B247</f>
        <v>0</v>
      </c>
      <c r="C167" s="57" t="e">
        <f>(((SUMIFS('Marktäckning 05-23'!$E$8:$E$87, [1]Data!#REF!, "=a*", 'Marktäckning 05-23'!$B$8:$B$87,A167))+(SUMIFS('Marktäckning 05-23'!$E$8:$E$87, [1]Data!#REF!, "=b*", 'Marktäckning 05-23'!$B$8:$B$87, A167))+(SUMIFS('Marktäckning 05-23'!$E$8:$E$87, [1]Data!#REF!, "=c*", 'Marktäckning 05-23'!$B$8:$B$87, A167))+(SUMIFS('Marktäckning 05-23'!$E$8:$E$87, [1]Data!#REF!, "=d*", 'Marktäckning 05-23'!$B$8:$B$87, A167))+(SUMIFS('Marktäckning 05-23'!$E$8:$E$87, [1]Data!#REF!, "=e*", 'Marktäckning 05-23'!$B$8:$B$87, A167))+(SUMIFS('Marktäckning 05-23'!$E$8:$E$87, [1]Data!#REF!, "=f*", 'Marktäckning 05-23'!$B$8:$B$87, A167))))/[1]Data!$B$16</f>
        <v>#REF!</v>
      </c>
      <c r="D167" s="57" t="e">
        <f>(((SUMIFS('Marktäckning 05-23'!$F$8:$F$87, [1]Data!#REF!, "=a*", 'Marktäckning 05-23'!$B$8:$B$87,A167))+(SUMIFS('Marktäckning 05-23'!$F$8:$F$87, [1]Data!#REF!, "=b*", 'Marktäckning 05-23'!$B$8:$B$87, A167))+(SUMIFS('Marktäckning 05-23'!$F$8:$F$87, [1]Data!#REF!, "=c*", 'Marktäckning 05-23'!$B$8:$B$87, A167))+(SUMIFS('Marktäckning 05-23'!$F$8:$F$87, [1]Data!#REF!, "=d*", 'Marktäckning 05-23'!$B$8:$B$87, A167))+(SUMIFS('Marktäckning 05-23'!$F$8:$F$87, [1]Data!#REF!, "=e*", 'Marktäckning 05-23'!$B$8:$B$87, A167))+(SUMIFS('Marktäckning 05-23'!$F$8:$F$87, [1]Data!#REF!, "=f*", 'Marktäckning 05-23'!$B$8:$B$87, A167))))/[1]Data!$B$16</f>
        <v>#REF!</v>
      </c>
      <c r="E167" s="57">
        <f>(SUMIFS('Marktäckning 05-23'!E8:E87,'Marktäckning 05-23'!$B$8:$B$87,$A$20))/[1]Data!$B$16</f>
        <v>0</v>
      </c>
      <c r="F167" s="57">
        <f>(SUMIFS('Marktäckning 05-23'!F8:F87,'Marktäckning 05-23'!$B$8:$B$87,$A$20))/[1]Data!$B$16</f>
        <v>0</v>
      </c>
      <c r="G167" s="57">
        <f>(SUMIFS('Marktäckning 05-23'!G8:G87,'Marktäckning 05-23'!$B$8:$B$87,$A$20))/[1]Data!$B$16</f>
        <v>0</v>
      </c>
      <c r="H167" s="57">
        <f>(SUMIFS('Marktäckning 05-23'!H8:H87,'Marktäckning 05-23'!$B$8:$B$87,$A$20))/[1]Data!$B$16</f>
        <v>0</v>
      </c>
      <c r="I167" s="57">
        <f>(SUMIFS('Marktäckning 05-23'!I8:I87,'Marktäckning 05-23'!$B$8:$B$87,$A$20))/[1]Data!$B$16</f>
        <v>0</v>
      </c>
      <c r="J167" s="57">
        <f>(SUMIFS('Marktäckning 05-23'!J8:J87,'Marktäckning 05-23'!$B$8:$B$87,$A$20))/[1]Data!$B$16</f>
        <v>0</v>
      </c>
      <c r="K167" s="57">
        <f>(SUMIFS('Marktäckning 05-23'!K8:K87,'Marktäckning 05-23'!$B$8:$B$87,$A$20))/[1]Data!$B$16</f>
        <v>0</v>
      </c>
      <c r="L167" s="57">
        <f>(SUMIFS('Marktäckning 05-23'!L8:L87,'Marktäckning 05-23'!$B$8:$B$87,$A$20))/[1]Data!$B$16</f>
        <v>0</v>
      </c>
      <c r="M167" s="57">
        <f>(SUMIFS('Marktäckning 05-23'!M8:M87,'Marktäckning 05-23'!$B$8:$B$87,$A$20))/[1]Data!$B$16</f>
        <v>0</v>
      </c>
      <c r="N167" s="57">
        <f>(SUMIFS('Marktäckning 05-23'!N8:N87,'Marktäckning 05-23'!$B$8:$B$87,$A$20))/[1]Data!$B$16</f>
        <v>0</v>
      </c>
      <c r="O167" s="57">
        <f>(SUMIFS('Marktäckning 05-23'!O8:O87,'Marktäckning 05-23'!$B$8:$B$87,$A$20))/[1]Data!$B$16</f>
        <v>0</v>
      </c>
      <c r="P167" s="57">
        <f>(SUMIFS('Marktäckning 05-23'!P8:P87,'Marktäckning 05-23'!$B$8:$B$87,$A$20))/[1]Data!$B$16</f>
        <v>0</v>
      </c>
      <c r="Q167" s="57">
        <f>(SUMIFS('Marktäckning 05-23'!Q8:Q87,'Marktäckning 05-23'!$B$8:$B$87,$A$20))/[1]Data!$B$16</f>
        <v>0</v>
      </c>
      <c r="R167" s="57">
        <f>(SUMIFS('Marktäckning 05-23'!R8:R87,'Marktäckning 05-23'!$B$8:$B$87,$A$20))/[1]Data!$B$16</f>
        <v>0</v>
      </c>
      <c r="S167" s="57">
        <f>(SUMIFS('Marktäckning 05-23'!S8:S87,'Marktäckning 05-23'!$B$8:$B$87,$A$20))/[1]Data!$B$16</f>
        <v>0</v>
      </c>
      <c r="T167" s="57">
        <f>(SUMIFS('Marktäckning 05-23'!T8:T87,'Marktäckning 05-23'!$B$8:$B$87,$A$20))/[1]Data!$B$16</f>
        <v>0</v>
      </c>
      <c r="U167" s="57">
        <f>(SUMIFS('Marktäckning 05-23'!U8:U87,'Marktäckning 05-23'!$B$8:$B$87,$A$20))/[1]Data!$B$16</f>
        <v>0</v>
      </c>
      <c r="V167" s="57">
        <f>(SUMIFS('Marktäckning 05-23'!V8:V87,'Marktäckning 05-23'!$B$8:$B$87,$A$20))/[1]Data!$B$16</f>
        <v>0</v>
      </c>
      <c r="W167" s="57">
        <f>(SUMIFS('Marktäckning 05-23'!W8:W87,'Marktäckning 05-23'!$B$8:$B$87,$A$20))/[1]Data!$B$16</f>
        <v>0</v>
      </c>
      <c r="X167" s="57">
        <f>(SUMIFS('Marktäckning 05-23'!X8:X87,'Marktäckning 05-23'!$B$8:$B$87,$A$20))/[1]Data!$B$16</f>
        <v>0</v>
      </c>
      <c r="Y167" s="57">
        <f>(SUMIFS('Marktäckning 05-23'!Y8:Y87,'Marktäckning 05-23'!$B$8:$B$87,$A$20))/[1]Data!$B$16</f>
        <v>0</v>
      </c>
      <c r="Z167" s="57">
        <f>(SUMIFS('Marktäckning 05-23'!Z8:Z87,'Marktäckning 05-23'!$B$8:$B$87,$A$20))/[1]Data!$B$16</f>
        <v>0</v>
      </c>
    </row>
    <row r="168" spans="1:26" x14ac:dyDescent="0.25">
      <c r="A168" s="56">
        <f>[1]Data!A101</f>
        <v>14</v>
      </c>
      <c r="B168" s="56">
        <f>[1]Data!B248</f>
        <v>0</v>
      </c>
      <c r="C168" s="57" t="e">
        <f>(((SUMIFS('Marktäckning 05-23'!$E$8:$E$87, [1]Data!#REF!, "=a*", 'Marktäckning 05-23'!$B$8:$B$87,A168))+(SUMIFS('Marktäckning 05-23'!$E$8:$E$87, [1]Data!#REF!, "=b*", 'Marktäckning 05-23'!$B$8:$B$87, A168))+(SUMIFS('Marktäckning 05-23'!$E$8:$E$87, [1]Data!#REF!, "=c*", 'Marktäckning 05-23'!$B$8:$B$87, A168))+(SUMIFS('Marktäckning 05-23'!$E$8:$E$87, [1]Data!#REF!, "=d*", 'Marktäckning 05-23'!$B$8:$B$87, A168))+(SUMIFS('Marktäckning 05-23'!$E$8:$E$87, [1]Data!#REF!, "=e*", 'Marktäckning 05-23'!$B$8:$B$87, A168))+(SUMIFS('Marktäckning 05-23'!$E$8:$E$87, [1]Data!#REF!, "=f*", 'Marktäckning 05-23'!$B$8:$B$87, A168))))/[1]Data!$B$16</f>
        <v>#REF!</v>
      </c>
      <c r="D168" s="57" t="e">
        <f>(((SUMIFS('Marktäckning 05-23'!$F$8:$F$87, [1]Data!#REF!, "=a*", 'Marktäckning 05-23'!$B$8:$B$87,A168))+(SUMIFS('Marktäckning 05-23'!$F$8:$F$87, [1]Data!#REF!, "=b*", 'Marktäckning 05-23'!$B$8:$B$87, A168))+(SUMIFS('Marktäckning 05-23'!$F$8:$F$87, [1]Data!#REF!, "=c*", 'Marktäckning 05-23'!$B$8:$B$87, A168))+(SUMIFS('Marktäckning 05-23'!$F$8:$F$87, [1]Data!#REF!, "=d*", 'Marktäckning 05-23'!$B$8:$B$87, A168))+(SUMIFS('Marktäckning 05-23'!$F$8:$F$87, [1]Data!#REF!, "=e*", 'Marktäckning 05-23'!$B$8:$B$87, A168))+(SUMIFS('Marktäckning 05-23'!$F$8:$F$87, [1]Data!#REF!, "=f*", 'Marktäckning 05-23'!$B$8:$B$87, A168))))/[1]Data!$B$16</f>
        <v>#REF!</v>
      </c>
      <c r="E168" s="57">
        <f>(SUMIFS('Marktäckning 05-23'!E8:E87,'Marktäckning 05-23'!$B$8:$B$87,$A$21))/[1]Data!$B$16</f>
        <v>0</v>
      </c>
      <c r="F168" s="57">
        <f>(SUMIFS('Marktäckning 05-23'!F8:F87,'Marktäckning 05-23'!$B$8:$B$87,$A$21))/[1]Data!$B$16</f>
        <v>0</v>
      </c>
      <c r="G168" s="57">
        <f>(SUMIFS('Marktäckning 05-23'!G8:G87,'Marktäckning 05-23'!$B$8:$B$87,$A$21))/[1]Data!$B$16</f>
        <v>0</v>
      </c>
      <c r="H168" s="57">
        <f>(SUMIFS('Marktäckning 05-23'!H8:H87,'Marktäckning 05-23'!$B$8:$B$87,$A$21))/[1]Data!$B$16</f>
        <v>0</v>
      </c>
      <c r="I168" s="57">
        <f>(SUMIFS('Marktäckning 05-23'!I8:I87,'Marktäckning 05-23'!$B$8:$B$87,$A$21))/[1]Data!$B$16</f>
        <v>0</v>
      </c>
      <c r="J168" s="57">
        <f>(SUMIFS('Marktäckning 05-23'!J8:J87,'Marktäckning 05-23'!$B$8:$B$87,$A$21))/[1]Data!$B$16</f>
        <v>0</v>
      </c>
      <c r="K168" s="57">
        <f>(SUMIFS('Marktäckning 05-23'!K8:K87,'Marktäckning 05-23'!$B$8:$B$87,$A$21))/[1]Data!$B$16</f>
        <v>0</v>
      </c>
      <c r="L168" s="57">
        <f>(SUMIFS('Marktäckning 05-23'!L8:L87,'Marktäckning 05-23'!$B$8:$B$87,$A$21))/[1]Data!$B$16</f>
        <v>0</v>
      </c>
      <c r="M168" s="57">
        <f>(SUMIFS('Marktäckning 05-23'!M8:M87,'Marktäckning 05-23'!$B$8:$B$87,$A$21))/[1]Data!$B$16</f>
        <v>0</v>
      </c>
      <c r="N168" s="57">
        <f>(SUMIFS('Marktäckning 05-23'!N8:N87,'Marktäckning 05-23'!$B$8:$B$87,$A$21))/[1]Data!$B$16</f>
        <v>0</v>
      </c>
      <c r="O168" s="57">
        <f>(SUMIFS('Marktäckning 05-23'!O8:O87,'Marktäckning 05-23'!$B$8:$B$87,$A$21))/[1]Data!$B$16</f>
        <v>0</v>
      </c>
      <c r="P168" s="57">
        <f>(SUMIFS('Marktäckning 05-23'!P8:P87,'Marktäckning 05-23'!$B$8:$B$87,$A$21))/[1]Data!$B$16</f>
        <v>0</v>
      </c>
      <c r="Q168" s="57">
        <f>(SUMIFS('Marktäckning 05-23'!Q8:Q87,'Marktäckning 05-23'!$B$8:$B$87,$A$21))/[1]Data!$B$16</f>
        <v>0</v>
      </c>
      <c r="R168" s="57">
        <f>(SUMIFS('Marktäckning 05-23'!R8:R87,'Marktäckning 05-23'!$B$8:$B$87,$A$21))/[1]Data!$B$16</f>
        <v>0</v>
      </c>
      <c r="S168" s="57">
        <f>(SUMIFS('Marktäckning 05-23'!S8:S87,'Marktäckning 05-23'!$B$8:$B$87,$A$21))/[1]Data!$B$16</f>
        <v>0</v>
      </c>
      <c r="T168" s="57">
        <f>(SUMIFS('Marktäckning 05-23'!T8:T87,'Marktäckning 05-23'!$B$8:$B$87,$A$21))/[1]Data!$B$16</f>
        <v>0</v>
      </c>
      <c r="U168" s="57">
        <f>(SUMIFS('Marktäckning 05-23'!U8:U87,'Marktäckning 05-23'!$B$8:$B$87,$A$21))/[1]Data!$B$16</f>
        <v>0</v>
      </c>
      <c r="V168" s="57">
        <f>(SUMIFS('Marktäckning 05-23'!V8:V87,'Marktäckning 05-23'!$B$8:$B$87,$A$21))/[1]Data!$B$16</f>
        <v>0</v>
      </c>
      <c r="W168" s="57">
        <f>(SUMIFS('Marktäckning 05-23'!W8:W87,'Marktäckning 05-23'!$B$8:$B$87,$A$21))/[1]Data!$B$16</f>
        <v>0</v>
      </c>
      <c r="X168" s="57">
        <f>(SUMIFS('Marktäckning 05-23'!X8:X87,'Marktäckning 05-23'!$B$8:$B$87,$A$21))/[1]Data!$B$16</f>
        <v>0</v>
      </c>
      <c r="Y168" s="57">
        <f>(SUMIFS('Marktäckning 05-23'!Y8:Y87,'Marktäckning 05-23'!$B$8:$B$87,$A$21))/[1]Data!$B$16</f>
        <v>0</v>
      </c>
      <c r="Z168" s="57">
        <f>(SUMIFS('Marktäckning 05-23'!Z8:Z87,'Marktäckning 05-23'!$B$8:$B$87,$A$21))/[1]Data!$B$16</f>
        <v>0</v>
      </c>
    </row>
    <row r="169" spans="1:26" x14ac:dyDescent="0.25">
      <c r="A169" s="56">
        <f>[1]Data!A102</f>
        <v>15</v>
      </c>
      <c r="B169" s="56">
        <f>[1]Data!B249</f>
        <v>0</v>
      </c>
      <c r="C169" s="57" t="e">
        <f>(((SUMIFS('Marktäckning 05-23'!$E$8:$E$87, [1]Data!#REF!, "=a*", 'Marktäckning 05-23'!$B$8:$B$87,A169))+(SUMIFS('Marktäckning 05-23'!$E$8:$E$87, [1]Data!#REF!, "=b*", 'Marktäckning 05-23'!$B$8:$B$87, A169))+(SUMIFS('Marktäckning 05-23'!$E$8:$E$87, [1]Data!#REF!, "=c*", 'Marktäckning 05-23'!$B$8:$B$87, A169))+(SUMIFS('Marktäckning 05-23'!$E$8:$E$87, [1]Data!#REF!, "=d*", 'Marktäckning 05-23'!$B$8:$B$87, A169))+(SUMIFS('Marktäckning 05-23'!$E$8:$E$87, [1]Data!#REF!, "=e*", 'Marktäckning 05-23'!$B$8:$B$87, A169))+(SUMIFS('Marktäckning 05-23'!$E$8:$E$87, [1]Data!#REF!, "=f*", 'Marktäckning 05-23'!$B$8:$B$87, A169))))/[1]Data!$B$16</f>
        <v>#REF!</v>
      </c>
      <c r="D169" s="57" t="e">
        <f>(((SUMIFS('Marktäckning 05-23'!$F$8:$F$87, [1]Data!#REF!, "=a*", 'Marktäckning 05-23'!$B$8:$B$87,A169))+(SUMIFS('Marktäckning 05-23'!$F$8:$F$87, [1]Data!#REF!, "=b*", 'Marktäckning 05-23'!$B$8:$B$87, A169))+(SUMIFS('Marktäckning 05-23'!$F$8:$F$87, [1]Data!#REF!, "=c*", 'Marktäckning 05-23'!$B$8:$B$87, A169))+(SUMIFS('Marktäckning 05-23'!$F$8:$F$87, [1]Data!#REF!, "=d*", 'Marktäckning 05-23'!$B$8:$B$87, A169))+(SUMIFS('Marktäckning 05-23'!$F$8:$F$87, [1]Data!#REF!, "=e*", 'Marktäckning 05-23'!$B$8:$B$87, A169))+(SUMIFS('Marktäckning 05-23'!$F$8:$F$87, [1]Data!#REF!, "=f*", 'Marktäckning 05-23'!$B$8:$B$87, A169))))/[1]Data!$B$16</f>
        <v>#REF!</v>
      </c>
      <c r="E169" s="57">
        <f>(SUMIFS('Marktäckning 05-23'!E8:E87,'Marktäckning 05-23'!$B$8:$B$87,$A$22))/[1]Data!$B$16</f>
        <v>0</v>
      </c>
      <c r="F169" s="57">
        <f>(SUMIFS('Marktäckning 05-23'!F8:F87,'Marktäckning 05-23'!$B$8:$B$87,$A$22))/[1]Data!$B$16</f>
        <v>0</v>
      </c>
      <c r="G169" s="57">
        <f>(SUMIFS('Marktäckning 05-23'!G8:G87,'Marktäckning 05-23'!$B$8:$B$87,$A$22))/[1]Data!$B$16</f>
        <v>0</v>
      </c>
      <c r="H169" s="57">
        <f>(SUMIFS('Marktäckning 05-23'!H8:H87,'Marktäckning 05-23'!$B$8:$B$87,$A$22))/[1]Data!$B$16</f>
        <v>0</v>
      </c>
      <c r="I169" s="57">
        <f>(SUMIFS('Marktäckning 05-23'!I8:I87,'Marktäckning 05-23'!$B$8:$B$87,$A$22))/[1]Data!$B$16</f>
        <v>0</v>
      </c>
      <c r="J169" s="57">
        <f>(SUMIFS('Marktäckning 05-23'!J8:J87,'Marktäckning 05-23'!$B$8:$B$87,$A$22))/[1]Data!$B$16</f>
        <v>0</v>
      </c>
      <c r="K169" s="57">
        <f>(SUMIFS('Marktäckning 05-23'!K8:K87,'Marktäckning 05-23'!$B$8:$B$87,$A$22))/[1]Data!$B$16</f>
        <v>0</v>
      </c>
      <c r="L169" s="57">
        <f>(SUMIFS('Marktäckning 05-23'!L8:L87,'Marktäckning 05-23'!$B$8:$B$87,$A$22))/[1]Data!$B$16</f>
        <v>0</v>
      </c>
      <c r="M169" s="57">
        <f>(SUMIFS('Marktäckning 05-23'!M8:M87,'Marktäckning 05-23'!$B$8:$B$87,$A$22))/[1]Data!$B$16</f>
        <v>0</v>
      </c>
      <c r="N169" s="57">
        <f>(SUMIFS('Marktäckning 05-23'!N8:N87,'Marktäckning 05-23'!$B$8:$B$87,$A$22))/[1]Data!$B$16</f>
        <v>0</v>
      </c>
      <c r="O169" s="57">
        <f>(SUMIFS('Marktäckning 05-23'!O8:O87,'Marktäckning 05-23'!$B$8:$B$87,$A$22))/[1]Data!$B$16</f>
        <v>0</v>
      </c>
      <c r="P169" s="57">
        <f>(SUMIFS('Marktäckning 05-23'!P8:P87,'Marktäckning 05-23'!$B$8:$B$87,$A$22))/[1]Data!$B$16</f>
        <v>0</v>
      </c>
      <c r="Q169" s="57">
        <f>(SUMIFS('Marktäckning 05-23'!Q8:Q87,'Marktäckning 05-23'!$B$8:$B$87,$A$22))/[1]Data!$B$16</f>
        <v>0</v>
      </c>
      <c r="R169" s="57">
        <f>(SUMIFS('Marktäckning 05-23'!R8:R87,'Marktäckning 05-23'!$B$8:$B$87,$A$22))/[1]Data!$B$16</f>
        <v>0</v>
      </c>
      <c r="S169" s="57">
        <f>(SUMIFS('Marktäckning 05-23'!S8:S87,'Marktäckning 05-23'!$B$8:$B$87,$A$22))/[1]Data!$B$16</f>
        <v>0</v>
      </c>
      <c r="T169" s="57">
        <f>(SUMIFS('Marktäckning 05-23'!T8:T87,'Marktäckning 05-23'!$B$8:$B$87,$A$22))/[1]Data!$B$16</f>
        <v>0</v>
      </c>
      <c r="U169" s="57">
        <f>(SUMIFS('Marktäckning 05-23'!U8:U87,'Marktäckning 05-23'!$B$8:$B$87,$A$22))/[1]Data!$B$16</f>
        <v>0</v>
      </c>
      <c r="V169" s="57">
        <f>(SUMIFS('Marktäckning 05-23'!V8:V87,'Marktäckning 05-23'!$B$8:$B$87,$A$22))/[1]Data!$B$16</f>
        <v>0</v>
      </c>
      <c r="W169" s="57">
        <f>(SUMIFS('Marktäckning 05-23'!W8:W87,'Marktäckning 05-23'!$B$8:$B$87,$A$22))/[1]Data!$B$16</f>
        <v>0</v>
      </c>
      <c r="X169" s="57">
        <f>(SUMIFS('Marktäckning 05-23'!X8:X87,'Marktäckning 05-23'!$B$8:$B$87,$A$22))/[1]Data!$B$16</f>
        <v>0</v>
      </c>
      <c r="Y169" s="57">
        <f>(SUMIFS('Marktäckning 05-23'!Y8:Y87,'Marktäckning 05-23'!$B$8:$B$87,$A$22))/[1]Data!$B$16</f>
        <v>0</v>
      </c>
      <c r="Z169" s="57">
        <f>(SUMIFS('Marktäckning 05-23'!Z8:Z87,'Marktäckning 05-23'!$B$8:$B$87,$A$22))/[1]Data!$B$16</f>
        <v>0</v>
      </c>
    </row>
    <row r="170" spans="1:26" x14ac:dyDescent="0.25">
      <c r="A170" s="56">
        <f>[1]Data!A103</f>
        <v>16</v>
      </c>
      <c r="B170" s="56">
        <f>[1]Data!B250</f>
        <v>0</v>
      </c>
      <c r="C170" s="57" t="e">
        <f>(((SUMIFS('Marktäckning 05-23'!$E$8:$E$87, [1]Data!#REF!, "=a*", 'Marktäckning 05-23'!$B$8:$B$87,A170))+(SUMIFS('Marktäckning 05-23'!$E$8:$E$87, [1]Data!#REF!, "=b*", 'Marktäckning 05-23'!$B$8:$B$87, A170))+(SUMIFS('Marktäckning 05-23'!$E$8:$E$87, [1]Data!#REF!, "=c*", 'Marktäckning 05-23'!$B$8:$B$87, A170))+(SUMIFS('Marktäckning 05-23'!$E$8:$E$87, [1]Data!#REF!, "=d*", 'Marktäckning 05-23'!$B$8:$B$87, A170))+(SUMIFS('Marktäckning 05-23'!$E$8:$E$87, [1]Data!#REF!, "=e*", 'Marktäckning 05-23'!$B$8:$B$87, A170))+(SUMIFS('Marktäckning 05-23'!$E$8:$E$87, [1]Data!#REF!, "=f*", 'Marktäckning 05-23'!$B$8:$B$87, A170))))/[1]Data!$B$16</f>
        <v>#REF!</v>
      </c>
      <c r="D170" s="57" t="e">
        <f>(((SUMIFS('Marktäckning 05-23'!$F$8:$F$87, [1]Data!#REF!, "=a*", 'Marktäckning 05-23'!$B$8:$B$87,A170))+(SUMIFS('Marktäckning 05-23'!$F$8:$F$87, [1]Data!#REF!, "=b*", 'Marktäckning 05-23'!$B$8:$B$87, A170))+(SUMIFS('Marktäckning 05-23'!$F$8:$F$87, [1]Data!#REF!, "=c*", 'Marktäckning 05-23'!$B$8:$B$87, A170))+(SUMIFS('Marktäckning 05-23'!$F$8:$F$87, [1]Data!#REF!, "=d*", 'Marktäckning 05-23'!$B$8:$B$87, A170))+(SUMIFS('Marktäckning 05-23'!$F$8:$F$87, [1]Data!#REF!, "=e*", 'Marktäckning 05-23'!$B$8:$B$87, A170))+(SUMIFS('Marktäckning 05-23'!$F$8:$F$87, [1]Data!#REF!, "=f*", 'Marktäckning 05-23'!$B$8:$B$87, A170))))/[1]Data!$B$16</f>
        <v>#REF!</v>
      </c>
      <c r="E170" s="57">
        <f>(SUMIFS('Marktäckning 05-23'!E8:E87,'Marktäckning 05-23'!$B$8:$B$87,$A$23))/[1]Data!$B$16</f>
        <v>0</v>
      </c>
      <c r="F170" s="57">
        <f>(SUMIFS('Marktäckning 05-23'!F8:F87,'Marktäckning 05-23'!$B$8:$B$87,$A$23))/[1]Data!$B$16</f>
        <v>0</v>
      </c>
      <c r="G170" s="57">
        <f>(SUMIFS('Marktäckning 05-23'!G8:G87,'Marktäckning 05-23'!$B$8:$B$87,$A$23))/[1]Data!$B$16</f>
        <v>0</v>
      </c>
      <c r="H170" s="57">
        <f>(SUMIFS('Marktäckning 05-23'!H8:H87,'Marktäckning 05-23'!$B$8:$B$87,$A$23))/[1]Data!$B$16</f>
        <v>0</v>
      </c>
      <c r="I170" s="57">
        <f>(SUMIFS('Marktäckning 05-23'!I8:I87,'Marktäckning 05-23'!$B$8:$B$87,$A$23))/[1]Data!$B$16</f>
        <v>0</v>
      </c>
      <c r="J170" s="57">
        <f>(SUMIFS('Marktäckning 05-23'!J8:J87,'Marktäckning 05-23'!$B$8:$B$87,$A$23))/[1]Data!$B$16</f>
        <v>0</v>
      </c>
      <c r="K170" s="57">
        <f>(SUMIFS('Marktäckning 05-23'!K8:K87,'Marktäckning 05-23'!$B$8:$B$87,$A$23))/[1]Data!$B$16</f>
        <v>0</v>
      </c>
      <c r="L170" s="57">
        <f>(SUMIFS('Marktäckning 05-23'!L8:L87,'Marktäckning 05-23'!$B$8:$B$87,$A$23))/[1]Data!$B$16</f>
        <v>0</v>
      </c>
      <c r="M170" s="57">
        <f>(SUMIFS('Marktäckning 05-23'!M8:M87,'Marktäckning 05-23'!$B$8:$B$87,$A$23))/[1]Data!$B$16</f>
        <v>0</v>
      </c>
      <c r="N170" s="57">
        <f>(SUMIFS('Marktäckning 05-23'!N8:N87,'Marktäckning 05-23'!$B$8:$B$87,$A$23))/[1]Data!$B$16</f>
        <v>0</v>
      </c>
      <c r="O170" s="57">
        <f>(SUMIFS('Marktäckning 05-23'!O8:O87,'Marktäckning 05-23'!$B$8:$B$87,$A$23))/[1]Data!$B$16</f>
        <v>0</v>
      </c>
      <c r="P170" s="57">
        <f>(SUMIFS('Marktäckning 05-23'!P8:P87,'Marktäckning 05-23'!$B$8:$B$87,$A$23))/[1]Data!$B$16</f>
        <v>0</v>
      </c>
      <c r="Q170" s="57">
        <f>(SUMIFS('Marktäckning 05-23'!Q8:Q87,'Marktäckning 05-23'!$B$8:$B$87,$A$23))/[1]Data!$B$16</f>
        <v>0</v>
      </c>
      <c r="R170" s="57">
        <f>(SUMIFS('Marktäckning 05-23'!R8:R87,'Marktäckning 05-23'!$B$8:$B$87,$A$23))/[1]Data!$B$16</f>
        <v>0</v>
      </c>
      <c r="S170" s="57">
        <f>(SUMIFS('Marktäckning 05-23'!S8:S87,'Marktäckning 05-23'!$B$8:$B$87,$A$23))/[1]Data!$B$16</f>
        <v>0</v>
      </c>
      <c r="T170" s="57">
        <f>(SUMIFS('Marktäckning 05-23'!T8:T87,'Marktäckning 05-23'!$B$8:$B$87,$A$23))/[1]Data!$B$16</f>
        <v>0</v>
      </c>
      <c r="U170" s="57">
        <f>(SUMIFS('Marktäckning 05-23'!U8:U87,'Marktäckning 05-23'!$B$8:$B$87,$A$23))/[1]Data!$B$16</f>
        <v>0</v>
      </c>
      <c r="V170" s="57">
        <f>(SUMIFS('Marktäckning 05-23'!V8:V87,'Marktäckning 05-23'!$B$8:$B$87,$A$23))/[1]Data!$B$16</f>
        <v>0</v>
      </c>
      <c r="W170" s="57">
        <f>(SUMIFS('Marktäckning 05-23'!W8:W87,'Marktäckning 05-23'!$B$8:$B$87,$A$23))/[1]Data!$B$16</f>
        <v>0</v>
      </c>
      <c r="X170" s="57">
        <f>(SUMIFS('Marktäckning 05-23'!X8:X87,'Marktäckning 05-23'!$B$8:$B$87,$A$23))/[1]Data!$B$16</f>
        <v>0</v>
      </c>
      <c r="Y170" s="57">
        <f>(SUMIFS('Marktäckning 05-23'!Y8:Y87,'Marktäckning 05-23'!$B$8:$B$87,$A$23))/[1]Data!$B$16</f>
        <v>0</v>
      </c>
      <c r="Z170" s="57">
        <f>(SUMIFS('Marktäckning 05-23'!Z8:Z87,'Marktäckning 05-23'!$B$8:$B$87,$A$23))/[1]Data!$B$16</f>
        <v>0</v>
      </c>
    </row>
    <row r="171" spans="1:26" x14ac:dyDescent="0.25">
      <c r="A171" s="56">
        <f>[1]Data!A104</f>
        <v>17</v>
      </c>
      <c r="B171" s="56">
        <f>[1]Data!B251</f>
        <v>0</v>
      </c>
      <c r="C171" s="57" t="e">
        <f>(((SUMIFS('Marktäckning 05-23'!$E$8:$E$87, [1]Data!#REF!, "=a*", 'Marktäckning 05-23'!$B$8:$B$87,A171))+(SUMIFS('Marktäckning 05-23'!$E$8:$E$87, [1]Data!#REF!, "=b*", 'Marktäckning 05-23'!$B$8:$B$87, A171))+(SUMIFS('Marktäckning 05-23'!$E$8:$E$87, [1]Data!#REF!, "=c*", 'Marktäckning 05-23'!$B$8:$B$87, A171))+(SUMIFS('Marktäckning 05-23'!$E$8:$E$87, [1]Data!#REF!, "=d*", 'Marktäckning 05-23'!$B$8:$B$87, A171))+(SUMIFS('Marktäckning 05-23'!$E$8:$E$87, [1]Data!#REF!, "=e*", 'Marktäckning 05-23'!$B$8:$B$87, A171))+(SUMIFS('Marktäckning 05-23'!$E$8:$E$87, [1]Data!#REF!, "=f*", 'Marktäckning 05-23'!$B$8:$B$87, A171))))/[1]Data!$B$16</f>
        <v>#REF!</v>
      </c>
      <c r="D171" s="57" t="e">
        <f>(((SUMIFS('Marktäckning 05-23'!$F$8:$F$87, [1]Data!#REF!, "=a*", 'Marktäckning 05-23'!$B$8:$B$87,A171))+(SUMIFS('Marktäckning 05-23'!$F$8:$F$87, [1]Data!#REF!, "=b*", 'Marktäckning 05-23'!$B$8:$B$87, A171))+(SUMIFS('Marktäckning 05-23'!$F$8:$F$87, [1]Data!#REF!, "=c*", 'Marktäckning 05-23'!$B$8:$B$87, A171))+(SUMIFS('Marktäckning 05-23'!$F$8:$F$87, [1]Data!#REF!, "=d*", 'Marktäckning 05-23'!$B$8:$B$87, A171))+(SUMIFS('Marktäckning 05-23'!$F$8:$F$87, [1]Data!#REF!, "=e*", 'Marktäckning 05-23'!$B$8:$B$87, A171))+(SUMIFS('Marktäckning 05-23'!$F$8:$F$87, [1]Data!#REF!, "=f*", 'Marktäckning 05-23'!$B$8:$B$87, A171))))/[1]Data!$B$16</f>
        <v>#REF!</v>
      </c>
      <c r="E171" s="57">
        <f>(SUMIFS('Marktäckning 05-23'!E8:E87,'Marktäckning 05-23'!$B$8:$B$87,$A$24))/[1]Data!$B$16</f>
        <v>0</v>
      </c>
      <c r="F171" s="57">
        <f>(SUMIFS('Marktäckning 05-23'!F8:F87,'Marktäckning 05-23'!$B$8:$B$87,$A$24))/[1]Data!$B$16</f>
        <v>0</v>
      </c>
      <c r="G171" s="57">
        <f>(SUMIFS('Marktäckning 05-23'!G8:G87,'Marktäckning 05-23'!$B$8:$B$87,$A$24))/[1]Data!$B$16</f>
        <v>0</v>
      </c>
      <c r="H171" s="57">
        <f>(SUMIFS('Marktäckning 05-23'!H8:H87,'Marktäckning 05-23'!$B$8:$B$87,$A$24))/[1]Data!$B$16</f>
        <v>0</v>
      </c>
      <c r="I171" s="57">
        <f>(SUMIFS('Marktäckning 05-23'!I8:I87,'Marktäckning 05-23'!$B$8:$B$87,$A$24))/[1]Data!$B$16</f>
        <v>0</v>
      </c>
      <c r="J171" s="57">
        <f>(SUMIFS('Marktäckning 05-23'!J8:J87,'Marktäckning 05-23'!$B$8:$B$87,$A$24))/[1]Data!$B$16</f>
        <v>0</v>
      </c>
      <c r="K171" s="57">
        <f>(SUMIFS('Marktäckning 05-23'!K8:K87,'Marktäckning 05-23'!$B$8:$B$87,$A$24))/[1]Data!$B$16</f>
        <v>0</v>
      </c>
      <c r="L171" s="57">
        <f>(SUMIFS('Marktäckning 05-23'!L8:L87,'Marktäckning 05-23'!$B$8:$B$87,$A$24))/[1]Data!$B$16</f>
        <v>0</v>
      </c>
      <c r="M171" s="57">
        <f>(SUMIFS('Marktäckning 05-23'!M8:M87,'Marktäckning 05-23'!$B$8:$B$87,$A$24))/[1]Data!$B$16</f>
        <v>0</v>
      </c>
      <c r="N171" s="57">
        <f>(SUMIFS('Marktäckning 05-23'!N8:N87,'Marktäckning 05-23'!$B$8:$B$87,$A$24))/[1]Data!$B$16</f>
        <v>0</v>
      </c>
      <c r="O171" s="57">
        <f>(SUMIFS('Marktäckning 05-23'!O8:O87,'Marktäckning 05-23'!$B$8:$B$87,$A$24))/[1]Data!$B$16</f>
        <v>0</v>
      </c>
      <c r="P171" s="57">
        <f>(SUMIFS('Marktäckning 05-23'!P8:P87,'Marktäckning 05-23'!$B$8:$B$87,$A$24))/[1]Data!$B$16</f>
        <v>0</v>
      </c>
      <c r="Q171" s="57">
        <f>(SUMIFS('Marktäckning 05-23'!Q8:Q87,'Marktäckning 05-23'!$B$8:$B$87,$A$24))/[1]Data!$B$16</f>
        <v>0</v>
      </c>
      <c r="R171" s="57">
        <f>(SUMIFS('Marktäckning 05-23'!R8:R87,'Marktäckning 05-23'!$B$8:$B$87,$A$24))/[1]Data!$B$16</f>
        <v>0</v>
      </c>
      <c r="S171" s="57">
        <f>(SUMIFS('Marktäckning 05-23'!S8:S87,'Marktäckning 05-23'!$B$8:$B$87,$A$24))/[1]Data!$B$16</f>
        <v>0</v>
      </c>
      <c r="T171" s="57">
        <f>(SUMIFS('Marktäckning 05-23'!T8:T87,'Marktäckning 05-23'!$B$8:$B$87,$A$24))/[1]Data!$B$16</f>
        <v>0</v>
      </c>
      <c r="U171" s="57">
        <f>(SUMIFS('Marktäckning 05-23'!U8:U87,'Marktäckning 05-23'!$B$8:$B$87,$A$24))/[1]Data!$B$16</f>
        <v>0</v>
      </c>
      <c r="V171" s="57">
        <f>(SUMIFS('Marktäckning 05-23'!V8:V87,'Marktäckning 05-23'!$B$8:$B$87,$A$24))/[1]Data!$B$16</f>
        <v>0</v>
      </c>
      <c r="W171" s="57">
        <f>(SUMIFS('Marktäckning 05-23'!W8:W87,'Marktäckning 05-23'!$B$8:$B$87,$A$24))/[1]Data!$B$16</f>
        <v>0</v>
      </c>
      <c r="X171" s="57">
        <f>(SUMIFS('Marktäckning 05-23'!X8:X87,'Marktäckning 05-23'!$B$8:$B$87,$A$24))/[1]Data!$B$16</f>
        <v>0</v>
      </c>
      <c r="Y171" s="57">
        <f>(SUMIFS('Marktäckning 05-23'!Y8:Y87,'Marktäckning 05-23'!$B$8:$B$87,$A$24))/[1]Data!$B$16</f>
        <v>0</v>
      </c>
      <c r="Z171" s="57">
        <f>(SUMIFS('Marktäckning 05-23'!Z8:Z87,'Marktäckning 05-23'!$B$8:$B$87,$A$24))/[1]Data!$B$16</f>
        <v>0</v>
      </c>
    </row>
    <row r="172" spans="1:26" x14ac:dyDescent="0.25">
      <c r="A172" s="56">
        <f>[1]Data!A105</f>
        <v>18</v>
      </c>
      <c r="B172" s="56">
        <f>[1]Data!B252</f>
        <v>0</v>
      </c>
      <c r="C172" s="57" t="e">
        <f>(((SUMIFS('Marktäckning 05-23'!$E$8:$E$87, [1]Data!#REF!, "=a*", 'Marktäckning 05-23'!$B$8:$B$87,A172))+(SUMIFS('Marktäckning 05-23'!$E$8:$E$87, [1]Data!#REF!, "=b*", 'Marktäckning 05-23'!$B$8:$B$87, A172))+(SUMIFS('Marktäckning 05-23'!$E$8:$E$87, [1]Data!#REF!, "=c*", 'Marktäckning 05-23'!$B$8:$B$87, A172))+(SUMIFS('Marktäckning 05-23'!$E$8:$E$87, [1]Data!#REF!, "=d*", 'Marktäckning 05-23'!$B$8:$B$87, A172))+(SUMIFS('Marktäckning 05-23'!$E$8:$E$87, [1]Data!#REF!, "=e*", 'Marktäckning 05-23'!$B$8:$B$87, A172))+(SUMIFS('Marktäckning 05-23'!$E$8:$E$87, [1]Data!#REF!, "=f*", 'Marktäckning 05-23'!$B$8:$B$87, A172))))/[1]Data!$B$16</f>
        <v>#REF!</v>
      </c>
      <c r="D172" s="57" t="e">
        <f>(((SUMIFS('Marktäckning 05-23'!$F$8:$F$87, [1]Data!#REF!, "=a*", 'Marktäckning 05-23'!$B$8:$B$87,A172))+(SUMIFS('Marktäckning 05-23'!$F$8:$F$87, [1]Data!#REF!, "=b*", 'Marktäckning 05-23'!$B$8:$B$87, A172))+(SUMIFS('Marktäckning 05-23'!$F$8:$F$87, [1]Data!#REF!, "=c*", 'Marktäckning 05-23'!$B$8:$B$87, A172))+(SUMIFS('Marktäckning 05-23'!$F$8:$F$87, [1]Data!#REF!, "=d*", 'Marktäckning 05-23'!$B$8:$B$87, A172))+(SUMIFS('Marktäckning 05-23'!$F$8:$F$87, [1]Data!#REF!, "=e*", 'Marktäckning 05-23'!$B$8:$B$87, A172))+(SUMIFS('Marktäckning 05-23'!$F$8:$F$87, [1]Data!#REF!, "=f*", 'Marktäckning 05-23'!$B$8:$B$87, A172))))/[1]Data!$B$16</f>
        <v>#REF!</v>
      </c>
      <c r="E172" s="57">
        <f>(SUMIFS('Marktäckning 05-23'!E8:E87,'Marktäckning 05-23'!$B$8:$B$87,$A$25))/[1]Data!$B$16</f>
        <v>0</v>
      </c>
      <c r="F172" s="57">
        <f>(SUMIFS('Marktäckning 05-23'!F8:F87,'Marktäckning 05-23'!$B$8:$B$87,$A$25))/[1]Data!$B$16</f>
        <v>0</v>
      </c>
      <c r="G172" s="57">
        <f>(SUMIFS('Marktäckning 05-23'!G8:G87,'Marktäckning 05-23'!$B$8:$B$87,$A$25))/[1]Data!$B$16</f>
        <v>0</v>
      </c>
      <c r="H172" s="57">
        <f>(SUMIFS('Marktäckning 05-23'!H8:H87,'Marktäckning 05-23'!$B$8:$B$87,$A$25))/[1]Data!$B$16</f>
        <v>0</v>
      </c>
      <c r="I172" s="57">
        <f>(SUMIFS('Marktäckning 05-23'!I8:I87,'Marktäckning 05-23'!$B$8:$B$87,$A$25))/[1]Data!$B$16</f>
        <v>0</v>
      </c>
      <c r="J172" s="57">
        <f>(SUMIFS('Marktäckning 05-23'!J8:J87,'Marktäckning 05-23'!$B$8:$B$87,$A$25))/[1]Data!$B$16</f>
        <v>0</v>
      </c>
      <c r="K172" s="57">
        <f>(SUMIFS('Marktäckning 05-23'!K8:K87,'Marktäckning 05-23'!$B$8:$B$87,$A$25))/[1]Data!$B$16</f>
        <v>0</v>
      </c>
      <c r="L172" s="57">
        <f>(SUMIFS('Marktäckning 05-23'!L8:L87,'Marktäckning 05-23'!$B$8:$B$87,$A$25))/[1]Data!$B$16</f>
        <v>0</v>
      </c>
      <c r="M172" s="57">
        <f>(SUMIFS('Marktäckning 05-23'!M8:M87,'Marktäckning 05-23'!$B$8:$B$87,$A$25))/[1]Data!$B$16</f>
        <v>0</v>
      </c>
      <c r="N172" s="57">
        <f>(SUMIFS('Marktäckning 05-23'!N8:N87,'Marktäckning 05-23'!$B$8:$B$87,$A$25))/[1]Data!$B$16</f>
        <v>0</v>
      </c>
      <c r="O172" s="57">
        <f>(SUMIFS('Marktäckning 05-23'!O8:O87,'Marktäckning 05-23'!$B$8:$B$87,$A$25))/[1]Data!$B$16</f>
        <v>0</v>
      </c>
      <c r="P172" s="57">
        <f>(SUMIFS('Marktäckning 05-23'!P8:P87,'Marktäckning 05-23'!$B$8:$B$87,$A$25))/[1]Data!$B$16</f>
        <v>0</v>
      </c>
      <c r="Q172" s="57">
        <f>(SUMIFS('Marktäckning 05-23'!Q8:Q87,'Marktäckning 05-23'!$B$8:$B$87,$A$25))/[1]Data!$B$16</f>
        <v>0</v>
      </c>
      <c r="R172" s="57">
        <f>(SUMIFS('Marktäckning 05-23'!R8:R87,'Marktäckning 05-23'!$B$8:$B$87,$A$25))/[1]Data!$B$16</f>
        <v>0</v>
      </c>
      <c r="S172" s="57">
        <f>(SUMIFS('Marktäckning 05-23'!S8:S87,'Marktäckning 05-23'!$B$8:$B$87,$A$25))/[1]Data!$B$16</f>
        <v>0</v>
      </c>
      <c r="T172" s="57">
        <f>(SUMIFS('Marktäckning 05-23'!T8:T87,'Marktäckning 05-23'!$B$8:$B$87,$A$25))/[1]Data!$B$16</f>
        <v>0</v>
      </c>
      <c r="U172" s="57">
        <f>(SUMIFS('Marktäckning 05-23'!U8:U87,'Marktäckning 05-23'!$B$8:$B$87,$A$25))/[1]Data!$B$16</f>
        <v>0</v>
      </c>
      <c r="V172" s="57">
        <f>(SUMIFS('Marktäckning 05-23'!V8:V87,'Marktäckning 05-23'!$B$8:$B$87,$A$25))/[1]Data!$B$16</f>
        <v>0</v>
      </c>
      <c r="W172" s="57">
        <f>(SUMIFS('Marktäckning 05-23'!W8:W87,'Marktäckning 05-23'!$B$8:$B$87,$A$25))/[1]Data!$B$16</f>
        <v>0</v>
      </c>
      <c r="X172" s="57">
        <f>(SUMIFS('Marktäckning 05-23'!X8:X87,'Marktäckning 05-23'!$B$8:$B$87,$A$25))/[1]Data!$B$16</f>
        <v>0</v>
      </c>
      <c r="Y172" s="57">
        <f>(SUMIFS('Marktäckning 05-23'!Y8:Y87,'Marktäckning 05-23'!$B$8:$B$87,$A$25))/[1]Data!$B$16</f>
        <v>0</v>
      </c>
      <c r="Z172" s="57">
        <f>(SUMIFS('Marktäckning 05-23'!Z8:Z87,'Marktäckning 05-23'!$B$8:$B$87,$A$25))/[1]Data!$B$16</f>
        <v>0</v>
      </c>
    </row>
    <row r="173" spans="1:26" x14ac:dyDescent="0.25">
      <c r="A173" s="56">
        <f>[1]Data!A106</f>
        <v>19</v>
      </c>
      <c r="B173" s="56">
        <f>[1]Data!B253</f>
        <v>0</v>
      </c>
      <c r="C173" s="57" t="e">
        <f>(((SUMIFS('Marktäckning 05-23'!$E$8:$E$87, [1]Data!#REF!, "=a*", 'Marktäckning 05-23'!$B$8:$B$87,A173))+(SUMIFS('Marktäckning 05-23'!$E$8:$E$87, [1]Data!#REF!, "=b*", 'Marktäckning 05-23'!$B$8:$B$87, A173))+(SUMIFS('Marktäckning 05-23'!$E$8:$E$87, [1]Data!#REF!, "=c*", 'Marktäckning 05-23'!$B$8:$B$87, A173))+(SUMIFS('Marktäckning 05-23'!$E$8:$E$87, [1]Data!#REF!, "=d*", 'Marktäckning 05-23'!$B$8:$B$87, A173))+(SUMIFS('Marktäckning 05-23'!$E$8:$E$87, [1]Data!#REF!, "=e*", 'Marktäckning 05-23'!$B$8:$B$87, A173))+(SUMIFS('Marktäckning 05-23'!$E$8:$E$87, [1]Data!#REF!, "=f*", 'Marktäckning 05-23'!$B$8:$B$87, A173))))/[1]Data!$B$16</f>
        <v>#REF!</v>
      </c>
      <c r="D173" s="57" t="e">
        <f>(((SUMIFS('Marktäckning 05-23'!$F$8:$F$87, [1]Data!#REF!, "=a*", 'Marktäckning 05-23'!$B$8:$B$87,A173))+(SUMIFS('Marktäckning 05-23'!$F$8:$F$87, [1]Data!#REF!, "=b*", 'Marktäckning 05-23'!$B$8:$B$87, A173))+(SUMIFS('Marktäckning 05-23'!$F$8:$F$87, [1]Data!#REF!, "=c*", 'Marktäckning 05-23'!$B$8:$B$87, A173))+(SUMIFS('Marktäckning 05-23'!$F$8:$F$87, [1]Data!#REF!, "=d*", 'Marktäckning 05-23'!$B$8:$B$87, A173))+(SUMIFS('Marktäckning 05-23'!$F$8:$F$87, [1]Data!#REF!, "=e*", 'Marktäckning 05-23'!$B$8:$B$87, A173))+(SUMIFS('Marktäckning 05-23'!$F$8:$F$87, [1]Data!#REF!, "=f*", 'Marktäckning 05-23'!$B$8:$B$87, A173))))/[1]Data!$B$16</f>
        <v>#REF!</v>
      </c>
      <c r="E173" s="57">
        <f>(SUMIFS('Marktäckning 05-23'!E8:E87,'Marktäckning 05-23'!$B$8:$B$87,$A$26))/[1]Data!$B$16</f>
        <v>0</v>
      </c>
      <c r="F173" s="57">
        <f>(SUMIFS('Marktäckning 05-23'!F8:F87,'Marktäckning 05-23'!$B$8:$B$87,$A$26))/[1]Data!$B$16</f>
        <v>0</v>
      </c>
      <c r="G173" s="57">
        <f>(SUMIFS('Marktäckning 05-23'!G8:G87,'Marktäckning 05-23'!$B$8:$B$87,$A$26))/[1]Data!$B$16</f>
        <v>0</v>
      </c>
      <c r="H173" s="57">
        <f>(SUMIFS('Marktäckning 05-23'!H8:H87,'Marktäckning 05-23'!$B$8:$B$87,$A$26))/[1]Data!$B$16</f>
        <v>0</v>
      </c>
      <c r="I173" s="57">
        <f>(SUMIFS('Marktäckning 05-23'!I8:I87,'Marktäckning 05-23'!$B$8:$B$87,$A$26))/[1]Data!$B$16</f>
        <v>0</v>
      </c>
      <c r="J173" s="57">
        <f>(SUMIFS('Marktäckning 05-23'!J8:J87,'Marktäckning 05-23'!$B$8:$B$87,$A$26))/[1]Data!$B$16</f>
        <v>0</v>
      </c>
      <c r="K173" s="57">
        <f>(SUMIFS('Marktäckning 05-23'!K8:K87,'Marktäckning 05-23'!$B$8:$B$87,$A$26))/[1]Data!$B$16</f>
        <v>0</v>
      </c>
      <c r="L173" s="57">
        <f>(SUMIFS('Marktäckning 05-23'!L8:L87,'Marktäckning 05-23'!$B$8:$B$87,$A$26))/[1]Data!$B$16</f>
        <v>0</v>
      </c>
      <c r="M173" s="57">
        <f>(SUMIFS('Marktäckning 05-23'!M8:M87,'Marktäckning 05-23'!$B$8:$B$87,$A$26))/[1]Data!$B$16</f>
        <v>0</v>
      </c>
      <c r="N173" s="57">
        <f>(SUMIFS('Marktäckning 05-23'!N8:N87,'Marktäckning 05-23'!$B$8:$B$87,$A$26))/[1]Data!$B$16</f>
        <v>0</v>
      </c>
      <c r="O173" s="57">
        <f>(SUMIFS('Marktäckning 05-23'!O8:O87,'Marktäckning 05-23'!$B$8:$B$87,$A$26))/[1]Data!$B$16</f>
        <v>0</v>
      </c>
      <c r="P173" s="57">
        <f>(SUMIFS('Marktäckning 05-23'!P8:P87,'Marktäckning 05-23'!$B$8:$B$87,$A$26))/[1]Data!$B$16</f>
        <v>0</v>
      </c>
      <c r="Q173" s="57">
        <f>(SUMIFS('Marktäckning 05-23'!Q8:Q87,'Marktäckning 05-23'!$B$8:$B$87,$A$26))/[1]Data!$B$16</f>
        <v>0</v>
      </c>
      <c r="R173" s="57">
        <f>(SUMIFS('Marktäckning 05-23'!R8:R87,'Marktäckning 05-23'!$B$8:$B$87,$A$26))/[1]Data!$B$16</f>
        <v>0</v>
      </c>
      <c r="S173" s="57">
        <f>(SUMIFS('Marktäckning 05-23'!S8:S87,'Marktäckning 05-23'!$B$8:$B$87,$A$26))/[1]Data!$B$16</f>
        <v>0</v>
      </c>
      <c r="T173" s="57">
        <f>(SUMIFS('Marktäckning 05-23'!T8:T87,'Marktäckning 05-23'!$B$8:$B$87,$A$26))/[1]Data!$B$16</f>
        <v>0</v>
      </c>
      <c r="U173" s="57">
        <f>(SUMIFS('Marktäckning 05-23'!U8:U87,'Marktäckning 05-23'!$B$8:$B$87,$A$26))/[1]Data!$B$16</f>
        <v>0</v>
      </c>
      <c r="V173" s="57">
        <f>(SUMIFS('Marktäckning 05-23'!V8:V87,'Marktäckning 05-23'!$B$8:$B$87,$A$26))/[1]Data!$B$16</f>
        <v>0</v>
      </c>
      <c r="W173" s="57">
        <f>(SUMIFS('Marktäckning 05-23'!W8:W87,'Marktäckning 05-23'!$B$8:$B$87,$A$26))/[1]Data!$B$16</f>
        <v>0</v>
      </c>
      <c r="X173" s="57">
        <f>(SUMIFS('Marktäckning 05-23'!X8:X87,'Marktäckning 05-23'!$B$8:$B$87,$A$26))/[1]Data!$B$16</f>
        <v>0</v>
      </c>
      <c r="Y173" s="57">
        <f>(SUMIFS('Marktäckning 05-23'!Y8:Y87,'Marktäckning 05-23'!$B$8:$B$87,$A$26))/[1]Data!$B$16</f>
        <v>0</v>
      </c>
      <c r="Z173" s="57">
        <f>(SUMIFS('Marktäckning 05-23'!Z8:Z87,'Marktäckning 05-23'!$B$8:$B$87,$A$26))/[1]Data!$B$16</f>
        <v>0</v>
      </c>
    </row>
    <row r="174" spans="1:26" x14ac:dyDescent="0.25">
      <c r="A174" s="56">
        <f>[1]Data!A107</f>
        <v>20</v>
      </c>
      <c r="B174" s="56">
        <f>[1]Data!B254</f>
        <v>0</v>
      </c>
      <c r="C174" s="57" t="e">
        <f>(((SUMIFS('Marktäckning 05-23'!$E$8:$E$87, [1]Data!#REF!, "=a*", 'Marktäckning 05-23'!$B$8:$B$87,A174))+(SUMIFS('Marktäckning 05-23'!$E$8:$E$87, [1]Data!#REF!, "=b*", 'Marktäckning 05-23'!$B$8:$B$87, A174))+(SUMIFS('Marktäckning 05-23'!$E$8:$E$87, [1]Data!#REF!, "=c*", 'Marktäckning 05-23'!$B$8:$B$87, A174))+(SUMIFS('Marktäckning 05-23'!$E$8:$E$87, [1]Data!#REF!, "=d*", 'Marktäckning 05-23'!$B$8:$B$87, A174))+(SUMIFS('Marktäckning 05-23'!$E$8:$E$87, [1]Data!#REF!, "=e*", 'Marktäckning 05-23'!$B$8:$B$87, A174))+(SUMIFS('Marktäckning 05-23'!$E$8:$E$87, [1]Data!#REF!, "=f*", 'Marktäckning 05-23'!$B$8:$B$87, A174))))/[1]Data!$B$16</f>
        <v>#REF!</v>
      </c>
      <c r="D174" s="57" t="e">
        <f>(((SUMIFS('Marktäckning 05-23'!$F$8:$F$87, [1]Data!#REF!, "=a*", 'Marktäckning 05-23'!$B$8:$B$87,A174))+(SUMIFS('Marktäckning 05-23'!$F$8:$F$87, [1]Data!#REF!, "=b*", 'Marktäckning 05-23'!$B$8:$B$87, A174))+(SUMIFS('Marktäckning 05-23'!$F$8:$F$87, [1]Data!#REF!, "=c*", 'Marktäckning 05-23'!$B$8:$B$87, A174))+(SUMIFS('Marktäckning 05-23'!$F$8:$F$87, [1]Data!#REF!, "=d*", 'Marktäckning 05-23'!$B$8:$B$87, A174))+(SUMIFS('Marktäckning 05-23'!$F$8:$F$87, [1]Data!#REF!, "=e*", 'Marktäckning 05-23'!$B$8:$B$87, A174))+(SUMIFS('Marktäckning 05-23'!$F$8:$F$87, [1]Data!#REF!, "=f*", 'Marktäckning 05-23'!$B$8:$B$87, A174))))/[1]Data!$B$16</f>
        <v>#REF!</v>
      </c>
      <c r="E174" s="57">
        <f>(SUMIFS('Marktäckning 05-23'!E8:E87,'Marktäckning 05-23'!$B$8:$B$87,$A$27))/[1]Data!$B$16</f>
        <v>0</v>
      </c>
      <c r="F174" s="57">
        <f>(SUMIFS('Marktäckning 05-23'!F8:F87,'Marktäckning 05-23'!$B$8:$B$87,$A$27))/[1]Data!$B$16</f>
        <v>0</v>
      </c>
      <c r="G174" s="57">
        <f>(SUMIFS('Marktäckning 05-23'!G8:G87,'Marktäckning 05-23'!$B$8:$B$87,$A$27))/[1]Data!$B$16</f>
        <v>0</v>
      </c>
      <c r="H174" s="57">
        <f>(SUMIFS('Marktäckning 05-23'!H8:H87,'Marktäckning 05-23'!$B$8:$B$87,$A$27))/[1]Data!$B$16</f>
        <v>0</v>
      </c>
      <c r="I174" s="57">
        <f>(SUMIFS('Marktäckning 05-23'!I8:I87,'Marktäckning 05-23'!$B$8:$B$87,$A$27))/[1]Data!$B$16</f>
        <v>0</v>
      </c>
      <c r="J174" s="57">
        <f>(SUMIFS('Marktäckning 05-23'!J8:J87,'Marktäckning 05-23'!$B$8:$B$87,$A$27))/[1]Data!$B$16</f>
        <v>0</v>
      </c>
      <c r="K174" s="57">
        <f>(SUMIFS('Marktäckning 05-23'!K8:K87,'Marktäckning 05-23'!$B$8:$B$87,$A$27))/[1]Data!$B$16</f>
        <v>0</v>
      </c>
      <c r="L174" s="57">
        <f>(SUMIFS('Marktäckning 05-23'!L8:L87,'Marktäckning 05-23'!$B$8:$B$87,$A$27))/[1]Data!$B$16</f>
        <v>0</v>
      </c>
      <c r="M174" s="57">
        <f>(SUMIFS('Marktäckning 05-23'!M8:M87,'Marktäckning 05-23'!$B$8:$B$87,$A$27))/[1]Data!$B$16</f>
        <v>0</v>
      </c>
      <c r="N174" s="57">
        <f>(SUMIFS('Marktäckning 05-23'!N8:N87,'Marktäckning 05-23'!$B$8:$B$87,$A$27))/[1]Data!$B$16</f>
        <v>0</v>
      </c>
      <c r="O174" s="57">
        <f>(SUMIFS('Marktäckning 05-23'!O8:O87,'Marktäckning 05-23'!$B$8:$B$87,$A$27))/[1]Data!$B$16</f>
        <v>0</v>
      </c>
      <c r="P174" s="57">
        <f>(SUMIFS('Marktäckning 05-23'!P8:P87,'Marktäckning 05-23'!$B$8:$B$87,$A$27))/[1]Data!$B$16</f>
        <v>0</v>
      </c>
      <c r="Q174" s="57">
        <f>(SUMIFS('Marktäckning 05-23'!Q8:Q87,'Marktäckning 05-23'!$B$8:$B$87,$A$27))/[1]Data!$B$16</f>
        <v>0</v>
      </c>
      <c r="R174" s="57">
        <f>(SUMIFS('Marktäckning 05-23'!R8:R87,'Marktäckning 05-23'!$B$8:$B$87,$A$27))/[1]Data!$B$16</f>
        <v>0</v>
      </c>
      <c r="S174" s="57">
        <f>(SUMIFS('Marktäckning 05-23'!S8:S87,'Marktäckning 05-23'!$B$8:$B$87,$A$27))/[1]Data!$B$16</f>
        <v>0</v>
      </c>
      <c r="T174" s="57">
        <f>(SUMIFS('Marktäckning 05-23'!T8:T87,'Marktäckning 05-23'!$B$8:$B$87,$A$27))/[1]Data!$B$16</f>
        <v>0</v>
      </c>
      <c r="U174" s="57">
        <f>(SUMIFS('Marktäckning 05-23'!U8:U87,'Marktäckning 05-23'!$B$8:$B$87,$A$27))/[1]Data!$B$16</f>
        <v>0</v>
      </c>
      <c r="V174" s="57">
        <f>(SUMIFS('Marktäckning 05-23'!V8:V87,'Marktäckning 05-23'!$B$8:$B$87,$A$27))/[1]Data!$B$16</f>
        <v>0</v>
      </c>
      <c r="W174" s="57">
        <f>(SUMIFS('Marktäckning 05-23'!W8:W87,'Marktäckning 05-23'!$B$8:$B$87,$A$27))/[1]Data!$B$16</f>
        <v>0</v>
      </c>
      <c r="X174" s="57">
        <f>(SUMIFS('Marktäckning 05-23'!X8:X87,'Marktäckning 05-23'!$B$8:$B$87,$A$27))/[1]Data!$B$16</f>
        <v>0</v>
      </c>
      <c r="Y174" s="57">
        <f>(SUMIFS('Marktäckning 05-23'!Y8:Y87,'Marktäckning 05-23'!$B$8:$B$87,$A$27))/[1]Data!$B$16</f>
        <v>0</v>
      </c>
      <c r="Z174" s="57">
        <f>(SUMIFS('Marktäckning 05-23'!Z8:Z87,'Marktäckning 05-23'!$B$8:$B$87,$A$27))/[1]Data!$B$16</f>
        <v>0</v>
      </c>
    </row>
    <row r="175" spans="1:26" x14ac:dyDescent="0.25">
      <c r="A175" s="58"/>
    </row>
    <row r="176" spans="1:26" x14ac:dyDescent="0.25">
      <c r="A176" s="58"/>
    </row>
    <row r="177" spans="1:1" x14ac:dyDescent="0.25">
      <c r="A177" s="58"/>
    </row>
    <row r="178" spans="1:1" x14ac:dyDescent="0.25">
      <c r="A178" s="58"/>
    </row>
    <row r="179" spans="1:1" x14ac:dyDescent="0.25">
      <c r="A179" s="58"/>
    </row>
    <row r="180" spans="1:1" x14ac:dyDescent="0.25">
      <c r="A180" s="58"/>
    </row>
    <row r="181" spans="1:1" x14ac:dyDescent="0.25">
      <c r="A181" s="58"/>
    </row>
    <row r="182" spans="1:1" x14ac:dyDescent="0.25">
      <c r="A182" s="58"/>
    </row>
    <row r="183" spans="1:1" x14ac:dyDescent="0.25">
      <c r="A183" s="58"/>
    </row>
  </sheetData>
  <mergeCells count="11">
    <mergeCell ref="A2:D2"/>
    <mergeCell ref="A3:D3"/>
    <mergeCell ref="A4:D4"/>
    <mergeCell ref="A5:B5"/>
    <mergeCell ref="A6:B6"/>
    <mergeCell ref="G1:H1"/>
    <mergeCell ref="J1:K1"/>
    <mergeCell ref="N1:O1"/>
    <mergeCell ref="R1:S1"/>
    <mergeCell ref="U1:V1"/>
    <mergeCell ref="Y1:Z1"/>
  </mergeCells>
  <pageMargins left="0.74803149606299213" right="0.74803149606299213" top="0.98425196850393704" bottom="0.98425196850393704" header="0.51181102362204722" footer="0.51181102362204722"/>
  <pageSetup paperSize="9" scale="68" orientation="portrait" r:id="rId1"/>
  <headerFooter alignWithMargins="0"/>
  <rowBreaks count="2" manualBreakCount="2">
    <brk id="43" max="36" man="1"/>
    <brk id="79" max="3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FCBC0-91AE-4171-8144-F38D91407018}">
  <dimension ref="A1:Z183"/>
  <sheetViews>
    <sheetView view="pageBreakPreview" zoomScaleNormal="100" zoomScaleSheetLayoutView="100" workbookViewId="0">
      <pane xSplit="4" ySplit="7" topLeftCell="E8" activePane="bottomRight" state="frozen"/>
      <selection activeCell="E11" sqref="E11"/>
      <selection pane="topRight" activeCell="E11" sqref="E11"/>
      <selection pane="bottomLeft" activeCell="E11" sqref="E11"/>
      <selection pane="bottomRight" activeCell="E11" sqref="E11"/>
    </sheetView>
  </sheetViews>
  <sheetFormatPr defaultRowHeight="12.5" x14ac:dyDescent="0.25"/>
  <cols>
    <col min="1" max="1" width="6.54296875" style="33" customWidth="1"/>
    <col min="2" max="2" width="6.453125" style="33" customWidth="1"/>
    <col min="3" max="3" width="5" style="33" hidden="1" customWidth="1"/>
    <col min="4" max="4" width="4.7265625" style="33" customWidth="1"/>
    <col min="5" max="5" width="9" style="33" customWidth="1"/>
    <col min="6" max="6" width="8.81640625" style="33" customWidth="1"/>
    <col min="7" max="26" width="9" style="33" customWidth="1"/>
    <col min="27" max="168" width="8.7265625" style="33"/>
    <col min="169" max="169" width="5.7265625" style="33" customWidth="1"/>
    <col min="170" max="171" width="5" style="33" customWidth="1"/>
    <col min="172" max="172" width="4.7265625" style="33" customWidth="1"/>
    <col min="173" max="216" width="9" style="33" customWidth="1"/>
    <col min="217" max="424" width="8.7265625" style="33"/>
    <col min="425" max="425" width="5.7265625" style="33" customWidth="1"/>
    <col min="426" max="427" width="5" style="33" customWidth="1"/>
    <col min="428" max="428" width="4.7265625" style="33" customWidth="1"/>
    <col min="429" max="472" width="9" style="33" customWidth="1"/>
    <col min="473" max="680" width="8.7265625" style="33"/>
    <col min="681" max="681" width="5.7265625" style="33" customWidth="1"/>
    <col min="682" max="683" width="5" style="33" customWidth="1"/>
    <col min="684" max="684" width="4.7265625" style="33" customWidth="1"/>
    <col min="685" max="728" width="9" style="33" customWidth="1"/>
    <col min="729" max="936" width="8.7265625" style="33"/>
    <col min="937" max="937" width="5.7265625" style="33" customWidth="1"/>
    <col min="938" max="939" width="5" style="33" customWidth="1"/>
    <col min="940" max="940" width="4.7265625" style="33" customWidth="1"/>
    <col min="941" max="984" width="9" style="33" customWidth="1"/>
    <col min="985" max="1192" width="8.7265625" style="33"/>
    <col min="1193" max="1193" width="5.7265625" style="33" customWidth="1"/>
    <col min="1194" max="1195" width="5" style="33" customWidth="1"/>
    <col min="1196" max="1196" width="4.7265625" style="33" customWidth="1"/>
    <col min="1197" max="1240" width="9" style="33" customWidth="1"/>
    <col min="1241" max="1448" width="8.7265625" style="33"/>
    <col min="1449" max="1449" width="5.7265625" style="33" customWidth="1"/>
    <col min="1450" max="1451" width="5" style="33" customWidth="1"/>
    <col min="1452" max="1452" width="4.7265625" style="33" customWidth="1"/>
    <col min="1453" max="1496" width="9" style="33" customWidth="1"/>
    <col min="1497" max="1704" width="8.7265625" style="33"/>
    <col min="1705" max="1705" width="5.7265625" style="33" customWidth="1"/>
    <col min="1706" max="1707" width="5" style="33" customWidth="1"/>
    <col min="1708" max="1708" width="4.7265625" style="33" customWidth="1"/>
    <col min="1709" max="1752" width="9" style="33" customWidth="1"/>
    <col min="1753" max="1960" width="8.7265625" style="33"/>
    <col min="1961" max="1961" width="5.7265625" style="33" customWidth="1"/>
    <col min="1962" max="1963" width="5" style="33" customWidth="1"/>
    <col min="1964" max="1964" width="4.7265625" style="33" customWidth="1"/>
    <col min="1965" max="2008" width="9" style="33" customWidth="1"/>
    <col min="2009" max="2216" width="8.7265625" style="33"/>
    <col min="2217" max="2217" width="5.7265625" style="33" customWidth="1"/>
    <col min="2218" max="2219" width="5" style="33" customWidth="1"/>
    <col min="2220" max="2220" width="4.7265625" style="33" customWidth="1"/>
    <col min="2221" max="2264" width="9" style="33" customWidth="1"/>
    <col min="2265" max="2472" width="8.7265625" style="33"/>
    <col min="2473" max="2473" width="5.7265625" style="33" customWidth="1"/>
    <col min="2474" max="2475" width="5" style="33" customWidth="1"/>
    <col min="2476" max="2476" width="4.7265625" style="33" customWidth="1"/>
    <col min="2477" max="2520" width="9" style="33" customWidth="1"/>
    <col min="2521" max="2728" width="8.7265625" style="33"/>
    <col min="2729" max="2729" width="5.7265625" style="33" customWidth="1"/>
    <col min="2730" max="2731" width="5" style="33" customWidth="1"/>
    <col min="2732" max="2732" width="4.7265625" style="33" customWidth="1"/>
    <col min="2733" max="2776" width="9" style="33" customWidth="1"/>
    <col min="2777" max="2984" width="8.7265625" style="33"/>
    <col min="2985" max="2985" width="5.7265625" style="33" customWidth="1"/>
    <col min="2986" max="2987" width="5" style="33" customWidth="1"/>
    <col min="2988" max="2988" width="4.7265625" style="33" customWidth="1"/>
    <col min="2989" max="3032" width="9" style="33" customWidth="1"/>
    <col min="3033" max="3240" width="8.7265625" style="33"/>
    <col min="3241" max="3241" width="5.7265625" style="33" customWidth="1"/>
    <col min="3242" max="3243" width="5" style="33" customWidth="1"/>
    <col min="3244" max="3244" width="4.7265625" style="33" customWidth="1"/>
    <col min="3245" max="3288" width="9" style="33" customWidth="1"/>
    <col min="3289" max="3496" width="8.7265625" style="33"/>
    <col min="3497" max="3497" width="5.7265625" style="33" customWidth="1"/>
    <col min="3498" max="3499" width="5" style="33" customWidth="1"/>
    <col min="3500" max="3500" width="4.7265625" style="33" customWidth="1"/>
    <col min="3501" max="3544" width="9" style="33" customWidth="1"/>
    <col min="3545" max="3752" width="8.7265625" style="33"/>
    <col min="3753" max="3753" width="5.7265625" style="33" customWidth="1"/>
    <col min="3754" max="3755" width="5" style="33" customWidth="1"/>
    <col min="3756" max="3756" width="4.7265625" style="33" customWidth="1"/>
    <col min="3757" max="3800" width="9" style="33" customWidth="1"/>
    <col min="3801" max="4008" width="8.7265625" style="33"/>
    <col min="4009" max="4009" width="5.7265625" style="33" customWidth="1"/>
    <col min="4010" max="4011" width="5" style="33" customWidth="1"/>
    <col min="4012" max="4012" width="4.7265625" style="33" customWidth="1"/>
    <col min="4013" max="4056" width="9" style="33" customWidth="1"/>
    <col min="4057" max="4264" width="8.7265625" style="33"/>
    <col min="4265" max="4265" width="5.7265625" style="33" customWidth="1"/>
    <col min="4266" max="4267" width="5" style="33" customWidth="1"/>
    <col min="4268" max="4268" width="4.7265625" style="33" customWidth="1"/>
    <col min="4269" max="4312" width="9" style="33" customWidth="1"/>
    <col min="4313" max="4520" width="8.7265625" style="33"/>
    <col min="4521" max="4521" width="5.7265625" style="33" customWidth="1"/>
    <col min="4522" max="4523" width="5" style="33" customWidth="1"/>
    <col min="4524" max="4524" width="4.7265625" style="33" customWidth="1"/>
    <col min="4525" max="4568" width="9" style="33" customWidth="1"/>
    <col min="4569" max="4776" width="8.7265625" style="33"/>
    <col min="4777" max="4777" width="5.7265625" style="33" customWidth="1"/>
    <col min="4778" max="4779" width="5" style="33" customWidth="1"/>
    <col min="4780" max="4780" width="4.7265625" style="33" customWidth="1"/>
    <col min="4781" max="4824" width="9" style="33" customWidth="1"/>
    <col min="4825" max="5032" width="8.7265625" style="33"/>
    <col min="5033" max="5033" width="5.7265625" style="33" customWidth="1"/>
    <col min="5034" max="5035" width="5" style="33" customWidth="1"/>
    <col min="5036" max="5036" width="4.7265625" style="33" customWidth="1"/>
    <col min="5037" max="5080" width="9" style="33" customWidth="1"/>
    <col min="5081" max="5288" width="8.7265625" style="33"/>
    <col min="5289" max="5289" width="5.7265625" style="33" customWidth="1"/>
    <col min="5290" max="5291" width="5" style="33" customWidth="1"/>
    <col min="5292" max="5292" width="4.7265625" style="33" customWidth="1"/>
    <col min="5293" max="5336" width="9" style="33" customWidth="1"/>
    <col min="5337" max="5544" width="8.7265625" style="33"/>
    <col min="5545" max="5545" width="5.7265625" style="33" customWidth="1"/>
    <col min="5546" max="5547" width="5" style="33" customWidth="1"/>
    <col min="5548" max="5548" width="4.7265625" style="33" customWidth="1"/>
    <col min="5549" max="5592" width="9" style="33" customWidth="1"/>
    <col min="5593" max="5800" width="8.7265625" style="33"/>
    <col min="5801" max="5801" width="5.7265625" style="33" customWidth="1"/>
    <col min="5802" max="5803" width="5" style="33" customWidth="1"/>
    <col min="5804" max="5804" width="4.7265625" style="33" customWidth="1"/>
    <col min="5805" max="5848" width="9" style="33" customWidth="1"/>
    <col min="5849" max="6056" width="8.7265625" style="33"/>
    <col min="6057" max="6057" width="5.7265625" style="33" customWidth="1"/>
    <col min="6058" max="6059" width="5" style="33" customWidth="1"/>
    <col min="6060" max="6060" width="4.7265625" style="33" customWidth="1"/>
    <col min="6061" max="6104" width="9" style="33" customWidth="1"/>
    <col min="6105" max="6312" width="8.7265625" style="33"/>
    <col min="6313" max="6313" width="5.7265625" style="33" customWidth="1"/>
    <col min="6314" max="6315" width="5" style="33" customWidth="1"/>
    <col min="6316" max="6316" width="4.7265625" style="33" customWidth="1"/>
    <col min="6317" max="6360" width="9" style="33" customWidth="1"/>
    <col min="6361" max="6568" width="8.7265625" style="33"/>
    <col min="6569" max="6569" width="5.7265625" style="33" customWidth="1"/>
    <col min="6570" max="6571" width="5" style="33" customWidth="1"/>
    <col min="6572" max="6572" width="4.7265625" style="33" customWidth="1"/>
    <col min="6573" max="6616" width="9" style="33" customWidth="1"/>
    <col min="6617" max="6824" width="8.7265625" style="33"/>
    <col min="6825" max="6825" width="5.7265625" style="33" customWidth="1"/>
    <col min="6826" max="6827" width="5" style="33" customWidth="1"/>
    <col min="6828" max="6828" width="4.7265625" style="33" customWidth="1"/>
    <col min="6829" max="6872" width="9" style="33" customWidth="1"/>
    <col min="6873" max="7080" width="8.7265625" style="33"/>
    <col min="7081" max="7081" width="5.7265625" style="33" customWidth="1"/>
    <col min="7082" max="7083" width="5" style="33" customWidth="1"/>
    <col min="7084" max="7084" width="4.7265625" style="33" customWidth="1"/>
    <col min="7085" max="7128" width="9" style="33" customWidth="1"/>
    <col min="7129" max="7336" width="8.7265625" style="33"/>
    <col min="7337" max="7337" width="5.7265625" style="33" customWidth="1"/>
    <col min="7338" max="7339" width="5" style="33" customWidth="1"/>
    <col min="7340" max="7340" width="4.7265625" style="33" customWidth="1"/>
    <col min="7341" max="7384" width="9" style="33" customWidth="1"/>
    <col min="7385" max="7592" width="8.7265625" style="33"/>
    <col min="7593" max="7593" width="5.7265625" style="33" customWidth="1"/>
    <col min="7594" max="7595" width="5" style="33" customWidth="1"/>
    <col min="7596" max="7596" width="4.7265625" style="33" customWidth="1"/>
    <col min="7597" max="7640" width="9" style="33" customWidth="1"/>
    <col min="7641" max="7848" width="8.7265625" style="33"/>
    <col min="7849" max="7849" width="5.7265625" style="33" customWidth="1"/>
    <col min="7850" max="7851" width="5" style="33" customWidth="1"/>
    <col min="7852" max="7852" width="4.7265625" style="33" customWidth="1"/>
    <col min="7853" max="7896" width="9" style="33" customWidth="1"/>
    <col min="7897" max="8104" width="8.7265625" style="33"/>
    <col min="8105" max="8105" width="5.7265625" style="33" customWidth="1"/>
    <col min="8106" max="8107" width="5" style="33" customWidth="1"/>
    <col min="8108" max="8108" width="4.7265625" style="33" customWidth="1"/>
    <col min="8109" max="8152" width="9" style="33" customWidth="1"/>
    <col min="8153" max="8360" width="8.7265625" style="33"/>
    <col min="8361" max="8361" width="5.7265625" style="33" customWidth="1"/>
    <col min="8362" max="8363" width="5" style="33" customWidth="1"/>
    <col min="8364" max="8364" width="4.7265625" style="33" customWidth="1"/>
    <col min="8365" max="8408" width="9" style="33" customWidth="1"/>
    <col min="8409" max="8616" width="8.7265625" style="33"/>
    <col min="8617" max="8617" width="5.7265625" style="33" customWidth="1"/>
    <col min="8618" max="8619" width="5" style="33" customWidth="1"/>
    <col min="8620" max="8620" width="4.7265625" style="33" customWidth="1"/>
    <col min="8621" max="8664" width="9" style="33" customWidth="1"/>
    <col min="8665" max="8872" width="8.7265625" style="33"/>
    <col min="8873" max="8873" width="5.7265625" style="33" customWidth="1"/>
    <col min="8874" max="8875" width="5" style="33" customWidth="1"/>
    <col min="8876" max="8876" width="4.7265625" style="33" customWidth="1"/>
    <col min="8877" max="8920" width="9" style="33" customWidth="1"/>
    <col min="8921" max="9128" width="8.7265625" style="33"/>
    <col min="9129" max="9129" width="5.7265625" style="33" customWidth="1"/>
    <col min="9130" max="9131" width="5" style="33" customWidth="1"/>
    <col min="9132" max="9132" width="4.7265625" style="33" customWidth="1"/>
    <col min="9133" max="9176" width="9" style="33" customWidth="1"/>
    <col min="9177" max="9384" width="8.7265625" style="33"/>
    <col min="9385" max="9385" width="5.7265625" style="33" customWidth="1"/>
    <col min="9386" max="9387" width="5" style="33" customWidth="1"/>
    <col min="9388" max="9388" width="4.7265625" style="33" customWidth="1"/>
    <col min="9389" max="9432" width="9" style="33" customWidth="1"/>
    <col min="9433" max="9640" width="8.7265625" style="33"/>
    <col min="9641" max="9641" width="5.7265625" style="33" customWidth="1"/>
    <col min="9642" max="9643" width="5" style="33" customWidth="1"/>
    <col min="9644" max="9644" width="4.7265625" style="33" customWidth="1"/>
    <col min="9645" max="9688" width="9" style="33" customWidth="1"/>
    <col min="9689" max="9896" width="8.7265625" style="33"/>
    <col min="9897" max="9897" width="5.7265625" style="33" customWidth="1"/>
    <col min="9898" max="9899" width="5" style="33" customWidth="1"/>
    <col min="9900" max="9900" width="4.7265625" style="33" customWidth="1"/>
    <col min="9901" max="9944" width="9" style="33" customWidth="1"/>
    <col min="9945" max="10152" width="8.7265625" style="33"/>
    <col min="10153" max="10153" width="5.7265625" style="33" customWidth="1"/>
    <col min="10154" max="10155" width="5" style="33" customWidth="1"/>
    <col min="10156" max="10156" width="4.7265625" style="33" customWidth="1"/>
    <col min="10157" max="10200" width="9" style="33" customWidth="1"/>
    <col min="10201" max="10408" width="8.7265625" style="33"/>
    <col min="10409" max="10409" width="5.7265625" style="33" customWidth="1"/>
    <col min="10410" max="10411" width="5" style="33" customWidth="1"/>
    <col min="10412" max="10412" width="4.7265625" style="33" customWidth="1"/>
    <col min="10413" max="10456" width="9" style="33" customWidth="1"/>
    <col min="10457" max="10664" width="8.7265625" style="33"/>
    <col min="10665" max="10665" width="5.7265625" style="33" customWidth="1"/>
    <col min="10666" max="10667" width="5" style="33" customWidth="1"/>
    <col min="10668" max="10668" width="4.7265625" style="33" customWidth="1"/>
    <col min="10669" max="10712" width="9" style="33" customWidth="1"/>
    <col min="10713" max="10920" width="8.7265625" style="33"/>
    <col min="10921" max="10921" width="5.7265625" style="33" customWidth="1"/>
    <col min="10922" max="10923" width="5" style="33" customWidth="1"/>
    <col min="10924" max="10924" width="4.7265625" style="33" customWidth="1"/>
    <col min="10925" max="10968" width="9" style="33" customWidth="1"/>
    <col min="10969" max="11176" width="8.7265625" style="33"/>
    <col min="11177" max="11177" width="5.7265625" style="33" customWidth="1"/>
    <col min="11178" max="11179" width="5" style="33" customWidth="1"/>
    <col min="11180" max="11180" width="4.7265625" style="33" customWidth="1"/>
    <col min="11181" max="11224" width="9" style="33" customWidth="1"/>
    <col min="11225" max="11432" width="8.7265625" style="33"/>
    <col min="11433" max="11433" width="5.7265625" style="33" customWidth="1"/>
    <col min="11434" max="11435" width="5" style="33" customWidth="1"/>
    <col min="11436" max="11436" width="4.7265625" style="33" customWidth="1"/>
    <col min="11437" max="11480" width="9" style="33" customWidth="1"/>
    <col min="11481" max="11688" width="8.7265625" style="33"/>
    <col min="11689" max="11689" width="5.7265625" style="33" customWidth="1"/>
    <col min="11690" max="11691" width="5" style="33" customWidth="1"/>
    <col min="11692" max="11692" width="4.7265625" style="33" customWidth="1"/>
    <col min="11693" max="11736" width="9" style="33" customWidth="1"/>
    <col min="11737" max="11944" width="8.7265625" style="33"/>
    <col min="11945" max="11945" width="5.7265625" style="33" customWidth="1"/>
    <col min="11946" max="11947" width="5" style="33" customWidth="1"/>
    <col min="11948" max="11948" width="4.7265625" style="33" customWidth="1"/>
    <col min="11949" max="11992" width="9" style="33" customWidth="1"/>
    <col min="11993" max="12200" width="8.7265625" style="33"/>
    <col min="12201" max="12201" width="5.7265625" style="33" customWidth="1"/>
    <col min="12202" max="12203" width="5" style="33" customWidth="1"/>
    <col min="12204" max="12204" width="4.7265625" style="33" customWidth="1"/>
    <col min="12205" max="12248" width="9" style="33" customWidth="1"/>
    <col min="12249" max="12456" width="8.7265625" style="33"/>
    <col min="12457" max="12457" width="5.7265625" style="33" customWidth="1"/>
    <col min="12458" max="12459" width="5" style="33" customWidth="1"/>
    <col min="12460" max="12460" width="4.7265625" style="33" customWidth="1"/>
    <col min="12461" max="12504" width="9" style="33" customWidth="1"/>
    <col min="12505" max="12712" width="8.7265625" style="33"/>
    <col min="12713" max="12713" width="5.7265625" style="33" customWidth="1"/>
    <col min="12714" max="12715" width="5" style="33" customWidth="1"/>
    <col min="12716" max="12716" width="4.7265625" style="33" customWidth="1"/>
    <col min="12717" max="12760" width="9" style="33" customWidth="1"/>
    <col min="12761" max="12968" width="8.7265625" style="33"/>
    <col min="12969" max="12969" width="5.7265625" style="33" customWidth="1"/>
    <col min="12970" max="12971" width="5" style="33" customWidth="1"/>
    <col min="12972" max="12972" width="4.7265625" style="33" customWidth="1"/>
    <col min="12973" max="13016" width="9" style="33" customWidth="1"/>
    <col min="13017" max="13224" width="8.7265625" style="33"/>
    <col min="13225" max="13225" width="5.7265625" style="33" customWidth="1"/>
    <col min="13226" max="13227" width="5" style="33" customWidth="1"/>
    <col min="13228" max="13228" width="4.7265625" style="33" customWidth="1"/>
    <col min="13229" max="13272" width="9" style="33" customWidth="1"/>
    <col min="13273" max="13480" width="8.7265625" style="33"/>
    <col min="13481" max="13481" width="5.7265625" style="33" customWidth="1"/>
    <col min="13482" max="13483" width="5" style="33" customWidth="1"/>
    <col min="13484" max="13484" width="4.7265625" style="33" customWidth="1"/>
    <col min="13485" max="13528" width="9" style="33" customWidth="1"/>
    <col min="13529" max="13736" width="8.7265625" style="33"/>
    <col min="13737" max="13737" width="5.7265625" style="33" customWidth="1"/>
    <col min="13738" max="13739" width="5" style="33" customWidth="1"/>
    <col min="13740" max="13740" width="4.7265625" style="33" customWidth="1"/>
    <col min="13741" max="13784" width="9" style="33" customWidth="1"/>
    <col min="13785" max="13992" width="8.7265625" style="33"/>
    <col min="13993" max="13993" width="5.7265625" style="33" customWidth="1"/>
    <col min="13994" max="13995" width="5" style="33" customWidth="1"/>
    <col min="13996" max="13996" width="4.7265625" style="33" customWidth="1"/>
    <col min="13997" max="14040" width="9" style="33" customWidth="1"/>
    <col min="14041" max="14248" width="8.7265625" style="33"/>
    <col min="14249" max="14249" width="5.7265625" style="33" customWidth="1"/>
    <col min="14250" max="14251" width="5" style="33" customWidth="1"/>
    <col min="14252" max="14252" width="4.7265625" style="33" customWidth="1"/>
    <col min="14253" max="14296" width="9" style="33" customWidth="1"/>
    <col min="14297" max="14504" width="8.7265625" style="33"/>
    <col min="14505" max="14505" width="5.7265625" style="33" customWidth="1"/>
    <col min="14506" max="14507" width="5" style="33" customWidth="1"/>
    <col min="14508" max="14508" width="4.7265625" style="33" customWidth="1"/>
    <col min="14509" max="14552" width="9" style="33" customWidth="1"/>
    <col min="14553" max="14760" width="8.7265625" style="33"/>
    <col min="14761" max="14761" width="5.7265625" style="33" customWidth="1"/>
    <col min="14762" max="14763" width="5" style="33" customWidth="1"/>
    <col min="14764" max="14764" width="4.7265625" style="33" customWidth="1"/>
    <col min="14765" max="14808" width="9" style="33" customWidth="1"/>
    <col min="14809" max="15016" width="8.7265625" style="33"/>
    <col min="15017" max="15017" width="5.7265625" style="33" customWidth="1"/>
    <col min="15018" max="15019" width="5" style="33" customWidth="1"/>
    <col min="15020" max="15020" width="4.7265625" style="33" customWidth="1"/>
    <col min="15021" max="15064" width="9" style="33" customWidth="1"/>
    <col min="15065" max="15272" width="8.7265625" style="33"/>
    <col min="15273" max="15273" width="5.7265625" style="33" customWidth="1"/>
    <col min="15274" max="15275" width="5" style="33" customWidth="1"/>
    <col min="15276" max="15276" width="4.7265625" style="33" customWidth="1"/>
    <col min="15277" max="15320" width="9" style="33" customWidth="1"/>
    <col min="15321" max="15528" width="8.7265625" style="33"/>
    <col min="15529" max="15529" width="5.7265625" style="33" customWidth="1"/>
    <col min="15530" max="15531" width="5" style="33" customWidth="1"/>
    <col min="15532" max="15532" width="4.7265625" style="33" customWidth="1"/>
    <col min="15533" max="15576" width="9" style="33" customWidth="1"/>
    <col min="15577" max="15784" width="8.7265625" style="33"/>
    <col min="15785" max="15785" width="5.7265625" style="33" customWidth="1"/>
    <col min="15786" max="15787" width="5" style="33" customWidth="1"/>
    <col min="15788" max="15788" width="4.7265625" style="33" customWidth="1"/>
    <col min="15789" max="15832" width="9" style="33" customWidth="1"/>
    <col min="15833" max="16040" width="8.7265625" style="33"/>
    <col min="16041" max="16041" width="5.7265625" style="33" customWidth="1"/>
    <col min="16042" max="16043" width="5" style="33" customWidth="1"/>
    <col min="16044" max="16044" width="4.7265625" style="33" customWidth="1"/>
    <col min="16045" max="16088" width="9" style="33" customWidth="1"/>
    <col min="16089" max="16296" width="8.7265625" style="33"/>
    <col min="16297" max="16384" width="9.1796875" style="33" customWidth="1"/>
  </cols>
  <sheetData>
    <row r="1" spans="1:26" s="2" customFormat="1" ht="13" x14ac:dyDescent="0.3">
      <c r="A1" s="1"/>
      <c r="F1" s="3" t="s">
        <v>0</v>
      </c>
      <c r="G1" s="4" t="str">
        <f>[1]Data!$B$6</f>
        <v>0568970</v>
      </c>
      <c r="H1" s="4"/>
      <c r="I1" s="3" t="s">
        <v>1</v>
      </c>
      <c r="J1" s="5" t="str">
        <f>[1]Data!$B$4</f>
        <v>L5-8010P</v>
      </c>
      <c r="K1" s="5"/>
      <c r="L1" s="3"/>
      <c r="M1" s="3" t="s">
        <v>2</v>
      </c>
      <c r="N1" s="6" t="str">
        <f>[1]Data!$B$5</f>
        <v>I-970-2022</v>
      </c>
      <c r="O1" s="5"/>
      <c r="Q1" s="3" t="s">
        <v>0</v>
      </c>
      <c r="R1" s="4" t="str">
        <f>[1]Data!$B$6</f>
        <v>0568970</v>
      </c>
      <c r="S1" s="4"/>
      <c r="T1" s="3" t="s">
        <v>1</v>
      </c>
      <c r="U1" s="5" t="str">
        <f>[1]Data!$B$4</f>
        <v>L5-8010P</v>
      </c>
      <c r="V1" s="5"/>
      <c r="W1" s="3"/>
      <c r="X1" s="3" t="s">
        <v>2</v>
      </c>
      <c r="Y1" s="6" t="str">
        <f>[1]Data!$B$5</f>
        <v>I-970-2022</v>
      </c>
      <c r="Z1" s="5"/>
    </row>
    <row r="2" spans="1:26" s="2" customFormat="1" ht="15.5" x14ac:dyDescent="0.35">
      <c r="A2" s="7" t="s">
        <v>39</v>
      </c>
      <c r="B2" s="8"/>
      <c r="C2" s="8"/>
      <c r="D2" s="8"/>
      <c r="F2" s="3"/>
      <c r="G2" s="9"/>
      <c r="H2" s="9"/>
      <c r="I2" s="3"/>
      <c r="J2" s="10"/>
      <c r="K2" s="10"/>
      <c r="L2" s="3"/>
      <c r="M2" s="3"/>
      <c r="N2" s="11"/>
      <c r="O2" s="10"/>
      <c r="Q2" s="3"/>
      <c r="R2" s="9"/>
      <c r="S2" s="9"/>
      <c r="T2" s="3"/>
      <c r="U2" s="10"/>
      <c r="V2" s="10"/>
      <c r="W2" s="3"/>
      <c r="X2" s="3"/>
      <c r="Y2" s="11"/>
      <c r="Z2" s="10"/>
    </row>
    <row r="3" spans="1:26" s="2" customFormat="1" ht="15.5" x14ac:dyDescent="0.35">
      <c r="A3" s="7" t="s">
        <v>4</v>
      </c>
      <c r="B3" s="8"/>
      <c r="C3" s="8"/>
      <c r="D3" s="8"/>
      <c r="F3" s="3"/>
      <c r="G3" s="9"/>
      <c r="H3" s="9"/>
      <c r="I3" s="3"/>
      <c r="J3" s="10"/>
      <c r="K3" s="10"/>
      <c r="L3" s="3"/>
      <c r="M3" s="3"/>
      <c r="N3" s="11"/>
      <c r="O3" s="10"/>
      <c r="Q3" s="3"/>
      <c r="R3" s="9"/>
      <c r="S3" s="9"/>
      <c r="T3" s="3"/>
      <c r="U3" s="10"/>
      <c r="V3" s="10"/>
      <c r="W3" s="3"/>
      <c r="X3" s="3"/>
      <c r="Y3" s="11"/>
      <c r="Z3" s="10"/>
    </row>
    <row r="4" spans="1:26" s="2" customFormat="1" ht="14.5" x14ac:dyDescent="0.35">
      <c r="A4" s="12" t="s">
        <v>5</v>
      </c>
      <c r="B4" s="13"/>
      <c r="C4" s="13"/>
      <c r="D4" s="13"/>
      <c r="F4" s="3"/>
      <c r="G4" s="14"/>
      <c r="H4" s="14"/>
      <c r="I4" s="3"/>
      <c r="J4" s="10"/>
      <c r="K4" s="10"/>
      <c r="L4" s="3"/>
      <c r="M4" s="3"/>
      <c r="N4" s="11"/>
      <c r="O4" s="10"/>
      <c r="Q4" s="3"/>
      <c r="R4" s="14"/>
      <c r="S4" s="14"/>
      <c r="T4" s="3"/>
      <c r="U4" s="10"/>
      <c r="V4" s="10"/>
      <c r="W4" s="3"/>
      <c r="X4" s="3"/>
      <c r="Y4" s="11"/>
      <c r="Z4" s="10"/>
    </row>
    <row r="5" spans="1:26" s="2" customFormat="1" ht="24" customHeight="1" x14ac:dyDescent="0.25">
      <c r="A5" s="15" t="s">
        <v>7</v>
      </c>
      <c r="B5" s="16"/>
      <c r="C5" s="17"/>
      <c r="D5" s="18"/>
      <c r="E5" s="19">
        <v>45069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2" customFormat="1" ht="33.65" customHeight="1" x14ac:dyDescent="0.25">
      <c r="A6" s="21" t="s">
        <v>8</v>
      </c>
      <c r="B6" s="22"/>
      <c r="C6" s="23"/>
      <c r="D6" s="24" t="s">
        <v>9</v>
      </c>
      <c r="E6" s="25" t="str">
        <f>'[1]Effekt 10-29'!E6</f>
        <v>Effekt totalt</v>
      </c>
      <c r="F6" s="25" t="str">
        <f>'[1]Effekt 10-29'!F6</f>
        <v>Effekt kornvallmo</v>
      </c>
      <c r="G6" s="25"/>
      <c r="H6" s="25"/>
      <c r="I6" s="25"/>
      <c r="J6" s="25" t="str">
        <f>'[1]Effekt 10-29'!J6</f>
        <v>Effekt Våtarv</v>
      </c>
      <c r="K6" s="25" t="s">
        <v>40</v>
      </c>
      <c r="L6" s="25" t="str">
        <f>'[1]Effekt 10-29'!L6</f>
        <v>h</v>
      </c>
      <c r="M6" s="25" t="str">
        <f>'[1]Effekt 10-29'!M6</f>
        <v>i</v>
      </c>
      <c r="N6" s="25" t="str">
        <f>'[1]Effekt 10-29'!N6</f>
        <v>j</v>
      </c>
      <c r="O6" s="25" t="str">
        <f>'[1]Effekt 10-29'!O6</f>
        <v>k</v>
      </c>
      <c r="P6" s="25" t="str">
        <f>'[1]Effekt 10-29'!P6</f>
        <v>l</v>
      </c>
      <c r="Q6" s="25" t="str">
        <f>'[1]Effekt 10-29'!Q6</f>
        <v>m</v>
      </c>
      <c r="R6" s="25" t="str">
        <f>'[1]Effekt 10-29'!R6</f>
        <v>n</v>
      </c>
      <c r="S6" s="25" t="str">
        <f>'[1]Effekt 10-29'!S6</f>
        <v>o</v>
      </c>
      <c r="T6" s="25" t="str">
        <f>'[1]Effekt 10-29'!T6</f>
        <v xml:space="preserve">p </v>
      </c>
      <c r="U6" s="25" t="str">
        <f>'[1]Effekt 10-29'!U6</f>
        <v>q</v>
      </c>
      <c r="V6" s="25" t="str">
        <f>'[1]Effekt 10-29'!V6</f>
        <v>r</v>
      </c>
      <c r="W6" s="25" t="str">
        <f>'[1]Effekt 10-29'!W6</f>
        <v>s</v>
      </c>
      <c r="X6" s="25" t="str">
        <f>'[1]Effekt 10-29'!X6</f>
        <v>t</v>
      </c>
      <c r="Y6" s="25" t="str">
        <f>'[1]Effekt 10-29'!Y6</f>
        <v>u</v>
      </c>
      <c r="Z6" s="25" t="str">
        <f>'[1]Effekt 10-29'!Z6</f>
        <v>v</v>
      </c>
    </row>
    <row r="7" spans="1:26" s="2" customFormat="1" ht="12" customHeight="1" x14ac:dyDescent="0.25">
      <c r="A7" s="26" t="s">
        <v>11</v>
      </c>
      <c r="B7" s="26" t="s">
        <v>12</v>
      </c>
      <c r="C7" s="26" t="s">
        <v>12</v>
      </c>
      <c r="D7" s="26" t="s">
        <v>13</v>
      </c>
      <c r="E7" s="27">
        <v>1</v>
      </c>
      <c r="F7" s="27">
        <v>2</v>
      </c>
      <c r="G7" s="27">
        <v>3</v>
      </c>
      <c r="H7" s="27">
        <v>4</v>
      </c>
      <c r="I7" s="27">
        <v>5</v>
      </c>
      <c r="J7" s="27">
        <v>6</v>
      </c>
      <c r="K7" s="27">
        <v>7</v>
      </c>
      <c r="L7" s="27">
        <v>8</v>
      </c>
      <c r="M7" s="27">
        <v>9</v>
      </c>
      <c r="N7" s="27">
        <v>10</v>
      </c>
      <c r="O7" s="27">
        <v>11</v>
      </c>
      <c r="P7" s="27">
        <v>12</v>
      </c>
      <c r="Q7" s="27">
        <v>13</v>
      </c>
      <c r="R7" s="27">
        <v>14</v>
      </c>
      <c r="S7" s="27">
        <v>15</v>
      </c>
      <c r="T7" s="27">
        <v>16</v>
      </c>
      <c r="U7" s="27">
        <v>17</v>
      </c>
      <c r="V7" s="27">
        <v>18</v>
      </c>
      <c r="W7" s="27">
        <v>19</v>
      </c>
      <c r="X7" s="27">
        <v>20</v>
      </c>
      <c r="Y7" s="27">
        <v>21</v>
      </c>
      <c r="Z7" s="27">
        <v>22</v>
      </c>
    </row>
    <row r="8" spans="1:26" s="2" customFormat="1" ht="24" customHeight="1" x14ac:dyDescent="0.25">
      <c r="A8" s="28">
        <v>1</v>
      </c>
      <c r="B8" s="28">
        <f>[1]Data!G5</f>
        <v>9</v>
      </c>
      <c r="C8" s="28" t="e">
        <f>[1]Data!#REF!</f>
        <v>#REF!</v>
      </c>
      <c r="D8" s="28">
        <f>[1]Data!H5</f>
        <v>1</v>
      </c>
      <c r="E8" s="29">
        <v>88</v>
      </c>
      <c r="F8" s="29">
        <v>100</v>
      </c>
      <c r="G8" s="29"/>
      <c r="H8" s="29"/>
      <c r="I8" s="29"/>
      <c r="J8" s="29">
        <v>85</v>
      </c>
      <c r="K8" s="29">
        <v>0</v>
      </c>
      <c r="L8" s="29"/>
      <c r="M8" s="29"/>
      <c r="N8" s="29"/>
      <c r="O8" s="29"/>
      <c r="P8" s="29"/>
      <c r="Q8" s="29"/>
      <c r="R8" s="30"/>
      <c r="S8" s="31"/>
      <c r="T8" s="31"/>
      <c r="U8" s="31"/>
      <c r="V8" s="31"/>
      <c r="W8" s="31"/>
      <c r="X8" s="31"/>
      <c r="Y8" s="31"/>
      <c r="Z8" s="31"/>
    </row>
    <row r="9" spans="1:26" s="2" customFormat="1" ht="24" customHeight="1" x14ac:dyDescent="0.25">
      <c r="A9" s="31">
        <v>2</v>
      </c>
      <c r="B9" s="28">
        <f>[1]Data!G6</f>
        <v>6</v>
      </c>
      <c r="C9" s="28" t="e">
        <f>[1]Data!#REF!</f>
        <v>#REF!</v>
      </c>
      <c r="D9" s="28">
        <f>[1]Data!H6</f>
        <v>1</v>
      </c>
      <c r="E9" s="29">
        <v>96</v>
      </c>
      <c r="F9" s="29">
        <v>100</v>
      </c>
      <c r="G9" s="29"/>
      <c r="H9" s="29"/>
      <c r="I9" s="29"/>
      <c r="J9" s="29">
        <v>100</v>
      </c>
      <c r="K9" s="29">
        <v>0</v>
      </c>
      <c r="L9" s="29"/>
      <c r="M9" s="29"/>
      <c r="N9" s="29"/>
      <c r="O9" s="29"/>
      <c r="P9" s="29"/>
      <c r="Q9" s="29"/>
      <c r="R9" s="30"/>
      <c r="S9" s="31"/>
      <c r="T9" s="31"/>
      <c r="U9" s="31"/>
      <c r="V9" s="31"/>
      <c r="W9" s="31"/>
      <c r="X9" s="31"/>
      <c r="Y9" s="31"/>
      <c r="Z9" s="31"/>
    </row>
    <row r="10" spans="1:26" s="2" customFormat="1" ht="24" customHeight="1" x14ac:dyDescent="0.25">
      <c r="A10" s="31">
        <v>3</v>
      </c>
      <c r="B10" s="28">
        <f>[1]Data!G7</f>
        <v>3</v>
      </c>
      <c r="C10" s="28" t="e">
        <f>[1]Data!#REF!</f>
        <v>#REF!</v>
      </c>
      <c r="D10" s="28">
        <f>[1]Data!H7</f>
        <v>1</v>
      </c>
      <c r="E10" s="29">
        <v>94</v>
      </c>
      <c r="F10" s="29">
        <v>100</v>
      </c>
      <c r="G10" s="29"/>
      <c r="H10" s="29"/>
      <c r="I10" s="29"/>
      <c r="J10" s="29">
        <v>100</v>
      </c>
      <c r="K10" s="29">
        <v>0</v>
      </c>
      <c r="L10" s="29"/>
      <c r="M10" s="29"/>
      <c r="N10" s="29"/>
      <c r="O10" s="29"/>
      <c r="P10" s="29"/>
      <c r="Q10" s="29"/>
      <c r="R10" s="30"/>
      <c r="S10" s="31"/>
      <c r="T10" s="31"/>
      <c r="U10" s="31"/>
      <c r="V10" s="31"/>
      <c r="W10" s="31"/>
      <c r="X10" s="31"/>
      <c r="Y10" s="31"/>
      <c r="Z10" s="31"/>
    </row>
    <row r="11" spans="1:26" s="2" customFormat="1" ht="24" customHeight="1" x14ac:dyDescent="0.25">
      <c r="A11" s="31">
        <v>4</v>
      </c>
      <c r="B11" s="28">
        <f>[1]Data!G8</f>
        <v>1</v>
      </c>
      <c r="C11" s="28" t="e">
        <f>[1]Data!#REF!</f>
        <v>#REF!</v>
      </c>
      <c r="D11" s="28">
        <f>[1]Data!H8</f>
        <v>1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30"/>
      <c r="S11" s="31"/>
      <c r="T11" s="31"/>
      <c r="U11" s="31"/>
      <c r="V11" s="31"/>
      <c r="W11" s="31"/>
      <c r="X11" s="31"/>
      <c r="Y11" s="31"/>
      <c r="Z11" s="31"/>
    </row>
    <row r="12" spans="1:26" s="2" customFormat="1" ht="24" customHeight="1" x14ac:dyDescent="0.25">
      <c r="A12" s="31">
        <v>5</v>
      </c>
      <c r="B12" s="28">
        <f>[1]Data!G9</f>
        <v>7</v>
      </c>
      <c r="C12" s="28" t="e">
        <f>[1]Data!#REF!</f>
        <v>#REF!</v>
      </c>
      <c r="D12" s="28">
        <f>[1]Data!H9</f>
        <v>1</v>
      </c>
      <c r="E12" s="29">
        <v>65</v>
      </c>
      <c r="F12" s="29">
        <v>86</v>
      </c>
      <c r="G12" s="29"/>
      <c r="H12" s="29"/>
      <c r="I12" s="29"/>
      <c r="J12" s="29">
        <v>30</v>
      </c>
      <c r="K12" s="29">
        <v>0</v>
      </c>
      <c r="L12" s="29"/>
      <c r="M12" s="29"/>
      <c r="N12" s="29"/>
      <c r="O12" s="29"/>
      <c r="P12" s="29"/>
      <c r="Q12" s="29"/>
      <c r="R12" s="30"/>
      <c r="S12" s="31"/>
      <c r="T12" s="31"/>
      <c r="U12" s="31"/>
      <c r="V12" s="31"/>
      <c r="W12" s="31"/>
      <c r="X12" s="31"/>
      <c r="Y12" s="31"/>
      <c r="Z12" s="31"/>
    </row>
    <row r="13" spans="1:26" s="2" customFormat="1" ht="24" customHeight="1" x14ac:dyDescent="0.25">
      <c r="A13" s="31">
        <v>6</v>
      </c>
      <c r="B13" s="28">
        <f>[1]Data!G10</f>
        <v>2</v>
      </c>
      <c r="C13" s="28" t="e">
        <f>[1]Data!#REF!</f>
        <v>#REF!</v>
      </c>
      <c r="D13" s="28">
        <f>[1]Data!H10</f>
        <v>1</v>
      </c>
      <c r="E13" s="29">
        <v>95</v>
      </c>
      <c r="F13" s="29">
        <v>99</v>
      </c>
      <c r="G13" s="29"/>
      <c r="H13" s="29"/>
      <c r="I13" s="29"/>
      <c r="J13" s="29">
        <v>100</v>
      </c>
      <c r="K13" s="29">
        <v>65</v>
      </c>
      <c r="L13" s="29"/>
      <c r="M13" s="29"/>
      <c r="N13" s="29"/>
      <c r="O13" s="29"/>
      <c r="P13" s="29"/>
      <c r="Q13" s="29"/>
      <c r="R13" s="30"/>
      <c r="S13" s="31"/>
      <c r="T13" s="31"/>
      <c r="U13" s="31"/>
      <c r="V13" s="31"/>
      <c r="W13" s="31"/>
      <c r="X13" s="31"/>
      <c r="Y13" s="31"/>
      <c r="Z13" s="31"/>
    </row>
    <row r="14" spans="1:26" s="2" customFormat="1" ht="24" customHeight="1" x14ac:dyDescent="0.25">
      <c r="A14" s="31">
        <v>7</v>
      </c>
      <c r="B14" s="28">
        <f>[1]Data!G11</f>
        <v>5</v>
      </c>
      <c r="C14" s="28" t="e">
        <f>[1]Data!#REF!</f>
        <v>#REF!</v>
      </c>
      <c r="D14" s="28">
        <f>[1]Data!H11</f>
        <v>1</v>
      </c>
      <c r="E14" s="29">
        <v>96</v>
      </c>
      <c r="F14" s="29">
        <v>100</v>
      </c>
      <c r="G14" s="29"/>
      <c r="H14" s="29"/>
      <c r="I14" s="29"/>
      <c r="J14" s="29">
        <v>100</v>
      </c>
      <c r="K14" s="29">
        <v>0</v>
      </c>
      <c r="L14" s="29"/>
      <c r="M14" s="29"/>
      <c r="N14" s="29"/>
      <c r="O14" s="29"/>
      <c r="P14" s="29"/>
      <c r="Q14" s="29"/>
      <c r="R14" s="30"/>
      <c r="S14" s="31"/>
      <c r="T14" s="31"/>
      <c r="U14" s="31"/>
      <c r="V14" s="31"/>
      <c r="W14" s="31"/>
      <c r="X14" s="31"/>
      <c r="Y14" s="31"/>
      <c r="Z14" s="31"/>
    </row>
    <row r="15" spans="1:26" s="2" customFormat="1" ht="24" customHeight="1" x14ac:dyDescent="0.25">
      <c r="A15" s="31">
        <v>8</v>
      </c>
      <c r="B15" s="28">
        <f>[1]Data!G12</f>
        <v>4</v>
      </c>
      <c r="C15" s="28" t="e">
        <f>[1]Data!#REF!</f>
        <v>#REF!</v>
      </c>
      <c r="D15" s="28">
        <f>[1]Data!H12</f>
        <v>1</v>
      </c>
      <c r="E15" s="29">
        <v>80</v>
      </c>
      <c r="F15" s="29">
        <v>70</v>
      </c>
      <c r="G15" s="29"/>
      <c r="H15" s="29"/>
      <c r="I15" s="29"/>
      <c r="J15" s="29">
        <v>100</v>
      </c>
      <c r="K15" s="29">
        <v>0</v>
      </c>
      <c r="L15" s="29"/>
      <c r="M15" s="29"/>
      <c r="N15" s="29"/>
      <c r="O15" s="29"/>
      <c r="P15" s="29"/>
      <c r="Q15" s="29"/>
      <c r="R15" s="30"/>
      <c r="S15" s="31"/>
      <c r="T15" s="31"/>
      <c r="U15" s="31"/>
      <c r="V15" s="31"/>
      <c r="W15" s="31"/>
      <c r="X15" s="31"/>
      <c r="Y15" s="31"/>
      <c r="Z15" s="31"/>
    </row>
    <row r="16" spans="1:26" s="2" customFormat="1" ht="24" customHeight="1" x14ac:dyDescent="0.25">
      <c r="A16" s="31">
        <v>9</v>
      </c>
      <c r="B16" s="28">
        <f>[1]Data!G13</f>
        <v>10</v>
      </c>
      <c r="C16" s="28" t="e">
        <f>[1]Data!#REF!</f>
        <v>#REF!</v>
      </c>
      <c r="D16" s="28">
        <f>[1]Data!H13</f>
        <v>1</v>
      </c>
      <c r="E16" s="29">
        <v>90</v>
      </c>
      <c r="F16" s="29">
        <v>100</v>
      </c>
      <c r="G16" s="29"/>
      <c r="H16" s="29"/>
      <c r="I16" s="29"/>
      <c r="J16" s="29">
        <v>100</v>
      </c>
      <c r="K16" s="29">
        <v>98</v>
      </c>
      <c r="L16" s="29"/>
      <c r="M16" s="29"/>
      <c r="N16" s="29"/>
      <c r="O16" s="29"/>
      <c r="P16" s="29"/>
      <c r="Q16" s="29"/>
      <c r="R16" s="30"/>
      <c r="S16" s="31"/>
      <c r="T16" s="31"/>
      <c r="U16" s="31"/>
      <c r="V16" s="31"/>
      <c r="W16" s="31"/>
      <c r="X16" s="31"/>
      <c r="Y16" s="31"/>
      <c r="Z16" s="31"/>
    </row>
    <row r="17" spans="1:26" s="2" customFormat="1" ht="24" customHeight="1" x14ac:dyDescent="0.25">
      <c r="A17" s="31">
        <v>10</v>
      </c>
      <c r="B17" s="28">
        <f>[1]Data!G14</f>
        <v>8</v>
      </c>
      <c r="C17" s="28" t="e">
        <f>[1]Data!#REF!</f>
        <v>#REF!</v>
      </c>
      <c r="D17" s="28">
        <f>[1]Data!H14</f>
        <v>1</v>
      </c>
      <c r="E17" s="29">
        <v>95</v>
      </c>
      <c r="F17" s="29">
        <v>100</v>
      </c>
      <c r="G17" s="29"/>
      <c r="H17" s="29"/>
      <c r="I17" s="29"/>
      <c r="J17" s="29">
        <v>99</v>
      </c>
      <c r="K17" s="29">
        <v>93</v>
      </c>
      <c r="L17" s="29"/>
      <c r="M17" s="29"/>
      <c r="N17" s="29"/>
      <c r="O17" s="29"/>
      <c r="P17" s="29"/>
      <c r="Q17" s="29"/>
      <c r="R17" s="30"/>
      <c r="S17" s="31"/>
      <c r="T17" s="31"/>
      <c r="U17" s="31"/>
      <c r="V17" s="31"/>
      <c r="W17" s="31"/>
      <c r="X17" s="31"/>
      <c r="Y17" s="31"/>
      <c r="Z17" s="31"/>
    </row>
    <row r="18" spans="1:26" s="2" customFormat="1" ht="24" customHeight="1" x14ac:dyDescent="0.25">
      <c r="A18" s="31">
        <v>11</v>
      </c>
      <c r="B18" s="28">
        <f>[1]Data!G15</f>
        <v>1</v>
      </c>
      <c r="C18" s="28" t="e">
        <f>[1]Data!#REF!</f>
        <v>#REF!</v>
      </c>
      <c r="D18" s="28">
        <f>[1]Data!H15</f>
        <v>2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30"/>
      <c r="S18" s="31"/>
      <c r="T18" s="31"/>
      <c r="U18" s="31"/>
      <c r="V18" s="31"/>
      <c r="W18" s="31"/>
      <c r="X18" s="31"/>
      <c r="Y18" s="31"/>
      <c r="Z18" s="31"/>
    </row>
    <row r="19" spans="1:26" s="2" customFormat="1" ht="24" customHeight="1" x14ac:dyDescent="0.25">
      <c r="A19" s="31">
        <v>12</v>
      </c>
      <c r="B19" s="28">
        <f>[1]Data!G16</f>
        <v>6</v>
      </c>
      <c r="C19" s="28" t="e">
        <f>[1]Data!#REF!</f>
        <v>#REF!</v>
      </c>
      <c r="D19" s="28">
        <f>[1]Data!H16</f>
        <v>2</v>
      </c>
      <c r="E19" s="29">
        <v>90</v>
      </c>
      <c r="F19" s="29">
        <v>100</v>
      </c>
      <c r="G19" s="29"/>
      <c r="H19" s="29"/>
      <c r="I19" s="29"/>
      <c r="J19" s="29">
        <v>100</v>
      </c>
      <c r="K19" s="29">
        <v>65</v>
      </c>
      <c r="L19" s="29"/>
      <c r="M19" s="29"/>
      <c r="N19" s="29"/>
      <c r="O19" s="29"/>
      <c r="P19" s="29"/>
      <c r="Q19" s="29"/>
      <c r="R19" s="30"/>
      <c r="S19" s="31"/>
      <c r="T19" s="31"/>
      <c r="U19" s="31"/>
      <c r="V19" s="31"/>
      <c r="W19" s="31"/>
      <c r="X19" s="31"/>
      <c r="Y19" s="31"/>
      <c r="Z19" s="31"/>
    </row>
    <row r="20" spans="1:26" s="2" customFormat="1" ht="24" customHeight="1" x14ac:dyDescent="0.25">
      <c r="A20" s="31">
        <v>13</v>
      </c>
      <c r="B20" s="28">
        <f>[1]Data!G17</f>
        <v>4</v>
      </c>
      <c r="C20" s="28" t="e">
        <f>[1]Data!#REF!</f>
        <v>#REF!</v>
      </c>
      <c r="D20" s="28">
        <f>[1]Data!H17</f>
        <v>2</v>
      </c>
      <c r="E20" s="29">
        <v>20</v>
      </c>
      <c r="F20" s="29">
        <v>0</v>
      </c>
      <c r="G20" s="29"/>
      <c r="H20" s="29"/>
      <c r="I20" s="29"/>
      <c r="J20" s="29">
        <v>100</v>
      </c>
      <c r="K20" s="29">
        <v>0</v>
      </c>
      <c r="L20" s="29"/>
      <c r="M20" s="29"/>
      <c r="N20" s="29"/>
      <c r="O20" s="29"/>
      <c r="P20" s="29"/>
      <c r="Q20" s="29"/>
      <c r="R20" s="30"/>
      <c r="S20" s="31"/>
      <c r="T20" s="31"/>
      <c r="U20" s="31"/>
      <c r="V20" s="31"/>
      <c r="W20" s="31"/>
      <c r="X20" s="31"/>
      <c r="Y20" s="31"/>
      <c r="Z20" s="31"/>
    </row>
    <row r="21" spans="1:26" s="2" customFormat="1" ht="24" customHeight="1" x14ac:dyDescent="0.25">
      <c r="A21" s="31">
        <v>14</v>
      </c>
      <c r="B21" s="28">
        <f>[1]Data!G18</f>
        <v>8</v>
      </c>
      <c r="C21" s="28" t="e">
        <f>[1]Data!#REF!</f>
        <v>#REF!</v>
      </c>
      <c r="D21" s="28">
        <f>[1]Data!H18</f>
        <v>2</v>
      </c>
      <c r="E21" s="29">
        <v>85</v>
      </c>
      <c r="F21" s="29">
        <v>100</v>
      </c>
      <c r="G21" s="29"/>
      <c r="H21" s="29"/>
      <c r="I21" s="29"/>
      <c r="J21" s="29">
        <v>85</v>
      </c>
      <c r="K21" s="29">
        <v>65</v>
      </c>
      <c r="L21" s="29"/>
      <c r="M21" s="29"/>
      <c r="N21" s="29"/>
      <c r="O21" s="29"/>
      <c r="P21" s="29"/>
      <c r="Q21" s="29"/>
      <c r="R21" s="30"/>
      <c r="S21" s="31"/>
      <c r="T21" s="31"/>
      <c r="U21" s="31"/>
      <c r="V21" s="31"/>
      <c r="W21" s="31"/>
      <c r="X21" s="31"/>
      <c r="Y21" s="31"/>
      <c r="Z21" s="31"/>
    </row>
    <row r="22" spans="1:26" s="2" customFormat="1" ht="24" customHeight="1" x14ac:dyDescent="0.25">
      <c r="A22" s="31">
        <v>15</v>
      </c>
      <c r="B22" s="28">
        <f>[1]Data!G19</f>
        <v>5</v>
      </c>
      <c r="C22" s="28" t="e">
        <f>[1]Data!#REF!</f>
        <v>#REF!</v>
      </c>
      <c r="D22" s="28">
        <f>[1]Data!H19</f>
        <v>2</v>
      </c>
      <c r="E22" s="29">
        <v>95</v>
      </c>
      <c r="F22" s="29">
        <v>98</v>
      </c>
      <c r="G22" s="29"/>
      <c r="H22" s="29"/>
      <c r="I22" s="29"/>
      <c r="J22" s="29">
        <v>100</v>
      </c>
      <c r="K22" s="29">
        <v>0</v>
      </c>
      <c r="L22" s="29"/>
      <c r="M22" s="29"/>
      <c r="N22" s="29"/>
      <c r="O22" s="29"/>
      <c r="P22" s="29"/>
      <c r="Q22" s="29"/>
      <c r="R22" s="30"/>
      <c r="S22" s="31"/>
      <c r="T22" s="31"/>
      <c r="U22" s="31"/>
      <c r="V22" s="31"/>
      <c r="W22" s="31"/>
      <c r="X22" s="31"/>
      <c r="Y22" s="31"/>
      <c r="Z22" s="31"/>
    </row>
    <row r="23" spans="1:26" s="2" customFormat="1" ht="24" customHeight="1" x14ac:dyDescent="0.25">
      <c r="A23" s="31">
        <v>16</v>
      </c>
      <c r="B23" s="28">
        <f>[1]Data!G20</f>
        <v>7</v>
      </c>
      <c r="C23" s="28" t="e">
        <f>[1]Data!#REF!</f>
        <v>#REF!</v>
      </c>
      <c r="D23" s="28">
        <f>[1]Data!H20</f>
        <v>2</v>
      </c>
      <c r="E23" s="29">
        <v>0</v>
      </c>
      <c r="F23" s="29">
        <v>0</v>
      </c>
      <c r="G23" s="29"/>
      <c r="H23" s="29"/>
      <c r="I23" s="29"/>
      <c r="J23" s="29">
        <v>0</v>
      </c>
      <c r="K23" s="29">
        <v>0</v>
      </c>
      <c r="L23" s="29"/>
      <c r="M23" s="29"/>
      <c r="N23" s="29"/>
      <c r="O23" s="29"/>
      <c r="P23" s="29"/>
      <c r="Q23" s="29"/>
      <c r="R23" s="30"/>
      <c r="S23" s="31"/>
      <c r="T23" s="31"/>
      <c r="U23" s="31"/>
      <c r="V23" s="31"/>
      <c r="W23" s="31"/>
      <c r="X23" s="31"/>
      <c r="Y23" s="31"/>
      <c r="Z23" s="31"/>
    </row>
    <row r="24" spans="1:26" s="2" customFormat="1" ht="24" customHeight="1" x14ac:dyDescent="0.25">
      <c r="A24" s="31">
        <v>17</v>
      </c>
      <c r="B24" s="28">
        <f>[1]Data!G21</f>
        <v>9</v>
      </c>
      <c r="C24" s="28" t="e">
        <f>[1]Data!#REF!</f>
        <v>#REF!</v>
      </c>
      <c r="D24" s="28">
        <f>[1]Data!H21</f>
        <v>2</v>
      </c>
      <c r="E24" s="29">
        <v>75</v>
      </c>
      <c r="F24" s="29">
        <v>30</v>
      </c>
      <c r="G24" s="29"/>
      <c r="H24" s="29"/>
      <c r="I24" s="29"/>
      <c r="J24" s="29">
        <v>98</v>
      </c>
      <c r="K24" s="29">
        <v>0</v>
      </c>
      <c r="L24" s="29"/>
      <c r="M24" s="29"/>
      <c r="N24" s="29"/>
      <c r="O24" s="29"/>
      <c r="P24" s="29"/>
      <c r="Q24" s="29"/>
      <c r="R24" s="30"/>
      <c r="S24" s="31"/>
      <c r="T24" s="31"/>
      <c r="U24" s="31"/>
      <c r="V24" s="31"/>
      <c r="W24" s="31"/>
      <c r="X24" s="31"/>
      <c r="Y24" s="31"/>
      <c r="Z24" s="31"/>
    </row>
    <row r="25" spans="1:26" s="2" customFormat="1" ht="24" customHeight="1" x14ac:dyDescent="0.25">
      <c r="A25" s="31">
        <v>18</v>
      </c>
      <c r="B25" s="28">
        <f>[1]Data!G22</f>
        <v>3</v>
      </c>
      <c r="C25" s="28" t="e">
        <f>[1]Data!#REF!</f>
        <v>#REF!</v>
      </c>
      <c r="D25" s="28">
        <f>[1]Data!H22</f>
        <v>2</v>
      </c>
      <c r="E25" s="29">
        <v>95</v>
      </c>
      <c r="F25" s="29">
        <v>100</v>
      </c>
      <c r="G25" s="29"/>
      <c r="H25" s="29"/>
      <c r="I25" s="29"/>
      <c r="J25" s="29">
        <v>100</v>
      </c>
      <c r="K25" s="29">
        <v>0</v>
      </c>
      <c r="L25" s="29"/>
      <c r="M25" s="29"/>
      <c r="N25" s="29"/>
      <c r="O25" s="29"/>
      <c r="P25" s="29"/>
      <c r="Q25" s="29"/>
      <c r="R25" s="30"/>
      <c r="S25" s="31"/>
      <c r="T25" s="31"/>
      <c r="U25" s="31"/>
      <c r="V25" s="31"/>
      <c r="W25" s="31"/>
      <c r="X25" s="31"/>
      <c r="Y25" s="31"/>
      <c r="Z25" s="31"/>
    </row>
    <row r="26" spans="1:26" s="2" customFormat="1" ht="24" customHeight="1" x14ac:dyDescent="0.25">
      <c r="A26" s="31">
        <v>19</v>
      </c>
      <c r="B26" s="28">
        <f>[1]Data!G23</f>
        <v>2</v>
      </c>
      <c r="C26" s="28" t="e">
        <f>[1]Data!#REF!</f>
        <v>#REF!</v>
      </c>
      <c r="D26" s="28">
        <f>[1]Data!H23</f>
        <v>2</v>
      </c>
      <c r="E26" s="29">
        <v>75</v>
      </c>
      <c r="F26" s="29">
        <v>30</v>
      </c>
      <c r="G26" s="29"/>
      <c r="H26" s="29"/>
      <c r="I26" s="29"/>
      <c r="J26" s="29">
        <v>100</v>
      </c>
      <c r="K26" s="29">
        <v>0</v>
      </c>
      <c r="L26" s="29"/>
      <c r="M26" s="29"/>
      <c r="N26" s="29"/>
      <c r="O26" s="29"/>
      <c r="P26" s="29"/>
      <c r="Q26" s="29"/>
      <c r="R26" s="30"/>
      <c r="S26" s="31"/>
      <c r="T26" s="31"/>
      <c r="U26" s="31"/>
      <c r="V26" s="31"/>
      <c r="W26" s="31"/>
      <c r="X26" s="31"/>
      <c r="Y26" s="31"/>
      <c r="Z26" s="31"/>
    </row>
    <row r="27" spans="1:26" s="2" customFormat="1" ht="24" customHeight="1" x14ac:dyDescent="0.25">
      <c r="A27" s="31">
        <v>20</v>
      </c>
      <c r="B27" s="28">
        <f>[1]Data!G24</f>
        <v>10</v>
      </c>
      <c r="C27" s="28" t="e">
        <f>[1]Data!#REF!</f>
        <v>#REF!</v>
      </c>
      <c r="D27" s="28">
        <f>[1]Data!H24</f>
        <v>2</v>
      </c>
      <c r="E27" s="29">
        <v>95</v>
      </c>
      <c r="F27" s="29">
        <v>100</v>
      </c>
      <c r="G27" s="29"/>
      <c r="H27" s="29"/>
      <c r="I27" s="29"/>
      <c r="J27" s="29">
        <v>100</v>
      </c>
      <c r="K27" s="29">
        <v>93</v>
      </c>
      <c r="L27" s="29"/>
      <c r="M27" s="29"/>
      <c r="N27" s="29"/>
      <c r="O27" s="29"/>
      <c r="P27" s="29"/>
      <c r="Q27" s="29"/>
      <c r="R27" s="30"/>
      <c r="S27" s="31"/>
      <c r="T27" s="31"/>
      <c r="U27" s="31"/>
      <c r="V27" s="31"/>
      <c r="W27" s="31"/>
      <c r="X27" s="31"/>
      <c r="Y27" s="31"/>
      <c r="Z27" s="31"/>
    </row>
    <row r="28" spans="1:26" s="2" customFormat="1" ht="24" customHeight="1" x14ac:dyDescent="0.25">
      <c r="A28" s="31">
        <v>21</v>
      </c>
      <c r="B28" s="28">
        <f>[1]Data!G25</f>
        <v>8</v>
      </c>
      <c r="C28" s="28" t="e">
        <f>[1]Data!#REF!</f>
        <v>#REF!</v>
      </c>
      <c r="D28" s="28">
        <f>[1]Data!H25</f>
        <v>3</v>
      </c>
      <c r="E28" s="29">
        <v>93</v>
      </c>
      <c r="F28" s="29">
        <v>100</v>
      </c>
      <c r="G28" s="29"/>
      <c r="H28" s="29"/>
      <c r="I28" s="29"/>
      <c r="J28" s="29">
        <v>96</v>
      </c>
      <c r="K28" s="29">
        <v>0</v>
      </c>
      <c r="L28" s="29"/>
      <c r="M28" s="29"/>
      <c r="N28" s="29"/>
      <c r="O28" s="29"/>
      <c r="P28" s="29"/>
      <c r="Q28" s="29"/>
      <c r="R28" s="30"/>
      <c r="S28" s="31"/>
      <c r="T28" s="31"/>
      <c r="U28" s="31"/>
      <c r="V28" s="31"/>
      <c r="W28" s="31"/>
      <c r="X28" s="31"/>
      <c r="Y28" s="31"/>
      <c r="Z28" s="31"/>
    </row>
    <row r="29" spans="1:26" s="2" customFormat="1" ht="24" customHeight="1" x14ac:dyDescent="0.25">
      <c r="A29" s="31">
        <v>22</v>
      </c>
      <c r="B29" s="28">
        <f>[1]Data!G26</f>
        <v>9</v>
      </c>
      <c r="C29" s="28" t="e">
        <f>[1]Data!#REF!</f>
        <v>#REF!</v>
      </c>
      <c r="D29" s="28">
        <f>[1]Data!H26</f>
        <v>3</v>
      </c>
      <c r="E29" s="29">
        <v>94</v>
      </c>
      <c r="F29" s="29">
        <v>100</v>
      </c>
      <c r="G29" s="29"/>
      <c r="H29" s="29"/>
      <c r="I29" s="29"/>
      <c r="J29" s="29">
        <v>96</v>
      </c>
      <c r="K29" s="29">
        <v>0</v>
      </c>
      <c r="L29" s="29"/>
      <c r="M29" s="29"/>
      <c r="N29" s="29"/>
      <c r="O29" s="29"/>
      <c r="P29" s="29"/>
      <c r="Q29" s="29"/>
      <c r="R29" s="30"/>
      <c r="S29" s="31"/>
      <c r="T29" s="31"/>
      <c r="U29" s="31"/>
      <c r="V29" s="31"/>
      <c r="W29" s="31"/>
      <c r="X29" s="31"/>
      <c r="Y29" s="31"/>
      <c r="Z29" s="31"/>
    </row>
    <row r="30" spans="1:26" s="2" customFormat="1" ht="24" customHeight="1" x14ac:dyDescent="0.25">
      <c r="A30" s="31">
        <v>23</v>
      </c>
      <c r="B30" s="28">
        <f>[1]Data!G27</f>
        <v>4</v>
      </c>
      <c r="C30" s="28" t="e">
        <f>[1]Data!#REF!</f>
        <v>#REF!</v>
      </c>
      <c r="D30" s="28">
        <f>[1]Data!H27</f>
        <v>3</v>
      </c>
      <c r="E30" s="29">
        <v>20</v>
      </c>
      <c r="F30" s="29">
        <v>0</v>
      </c>
      <c r="G30" s="29"/>
      <c r="H30" s="29"/>
      <c r="I30" s="29"/>
      <c r="J30" s="29">
        <v>100</v>
      </c>
      <c r="K30" s="29">
        <v>0</v>
      </c>
      <c r="L30" s="29"/>
      <c r="M30" s="29"/>
      <c r="N30" s="29"/>
      <c r="O30" s="29"/>
      <c r="P30" s="29"/>
      <c r="Q30" s="29"/>
      <c r="R30" s="30"/>
      <c r="S30" s="31"/>
      <c r="T30" s="31"/>
      <c r="U30" s="31"/>
      <c r="V30" s="31"/>
      <c r="W30" s="31"/>
      <c r="X30" s="31"/>
      <c r="Y30" s="31"/>
      <c r="Z30" s="31"/>
    </row>
    <row r="31" spans="1:26" s="2" customFormat="1" ht="24" customHeight="1" x14ac:dyDescent="0.25">
      <c r="A31" s="31">
        <v>24</v>
      </c>
      <c r="B31" s="28">
        <f>[1]Data!G28</f>
        <v>2</v>
      </c>
      <c r="C31" s="28" t="e">
        <f>[1]Data!#REF!</f>
        <v>#REF!</v>
      </c>
      <c r="D31" s="28">
        <f>[1]Data!H28</f>
        <v>3</v>
      </c>
      <c r="E31" s="29">
        <v>75</v>
      </c>
      <c r="F31" s="29">
        <v>35</v>
      </c>
      <c r="G31" s="29"/>
      <c r="H31" s="29"/>
      <c r="I31" s="29"/>
      <c r="J31" s="29">
        <v>100</v>
      </c>
      <c r="K31" s="29">
        <v>0</v>
      </c>
      <c r="L31" s="29"/>
      <c r="M31" s="29"/>
      <c r="N31" s="29"/>
      <c r="O31" s="29"/>
      <c r="P31" s="29"/>
      <c r="Q31" s="29"/>
      <c r="R31" s="30"/>
      <c r="S31" s="31"/>
      <c r="T31" s="31"/>
      <c r="U31" s="31"/>
      <c r="V31" s="31"/>
      <c r="W31" s="31"/>
      <c r="X31" s="31"/>
      <c r="Y31" s="31"/>
      <c r="Z31" s="31"/>
    </row>
    <row r="32" spans="1:26" s="2" customFormat="1" ht="24" customHeight="1" x14ac:dyDescent="0.25">
      <c r="A32" s="31">
        <v>25</v>
      </c>
      <c r="B32" s="28">
        <f>[1]Data!G29</f>
        <v>3</v>
      </c>
      <c r="C32" s="28" t="e">
        <f>[1]Data!#REF!</f>
        <v>#REF!</v>
      </c>
      <c r="D32" s="28">
        <f>[1]Data!H29</f>
        <v>3</v>
      </c>
      <c r="E32" s="29">
        <v>93</v>
      </c>
      <c r="F32" s="29">
        <v>100</v>
      </c>
      <c r="G32" s="29"/>
      <c r="H32" s="29"/>
      <c r="I32" s="29"/>
      <c r="J32" s="29">
        <v>100</v>
      </c>
      <c r="K32" s="29">
        <v>0</v>
      </c>
      <c r="L32" s="29"/>
      <c r="M32" s="29"/>
      <c r="N32" s="29"/>
      <c r="O32" s="29"/>
      <c r="P32" s="29"/>
      <c r="Q32" s="29"/>
      <c r="R32" s="30"/>
      <c r="S32" s="31"/>
      <c r="T32" s="31"/>
      <c r="U32" s="31"/>
      <c r="V32" s="31"/>
      <c r="W32" s="31"/>
      <c r="X32" s="31"/>
      <c r="Y32" s="31"/>
      <c r="Z32" s="31"/>
    </row>
    <row r="33" spans="1:26" s="2" customFormat="1" ht="24" customHeight="1" x14ac:dyDescent="0.25">
      <c r="A33" s="31">
        <v>26</v>
      </c>
      <c r="B33" s="28">
        <f>[1]Data!G30</f>
        <v>10</v>
      </c>
      <c r="C33" s="28" t="e">
        <f>[1]Data!#REF!</f>
        <v>#REF!</v>
      </c>
      <c r="D33" s="28">
        <f>[1]Data!H30</f>
        <v>3</v>
      </c>
      <c r="E33" s="29">
        <v>95</v>
      </c>
      <c r="F33" s="29">
        <v>100</v>
      </c>
      <c r="G33" s="29"/>
      <c r="H33" s="29"/>
      <c r="I33" s="29"/>
      <c r="J33" s="29">
        <v>100</v>
      </c>
      <c r="K33" s="29">
        <v>93</v>
      </c>
      <c r="L33" s="29"/>
      <c r="M33" s="29"/>
      <c r="N33" s="29"/>
      <c r="O33" s="29"/>
      <c r="P33" s="29"/>
      <c r="Q33" s="29"/>
      <c r="R33" s="30"/>
      <c r="S33" s="31"/>
      <c r="T33" s="31"/>
      <c r="U33" s="31"/>
      <c r="V33" s="31"/>
      <c r="W33" s="31"/>
      <c r="X33" s="31"/>
      <c r="Y33" s="31"/>
      <c r="Z33" s="31"/>
    </row>
    <row r="34" spans="1:26" s="2" customFormat="1" ht="24" customHeight="1" x14ac:dyDescent="0.25">
      <c r="A34" s="31">
        <v>27</v>
      </c>
      <c r="B34" s="28">
        <f>[1]Data!G31</f>
        <v>6</v>
      </c>
      <c r="C34" s="28" t="e">
        <f>[1]Data!#REF!</f>
        <v>#REF!</v>
      </c>
      <c r="D34" s="28">
        <f>[1]Data!H31</f>
        <v>3</v>
      </c>
      <c r="E34" s="29">
        <v>96</v>
      </c>
      <c r="F34" s="29">
        <v>100</v>
      </c>
      <c r="G34" s="29"/>
      <c r="H34" s="29"/>
      <c r="I34" s="29"/>
      <c r="J34" s="29">
        <v>100</v>
      </c>
      <c r="K34" s="29">
        <v>65</v>
      </c>
      <c r="L34" s="29"/>
      <c r="M34" s="29"/>
      <c r="N34" s="29"/>
      <c r="O34" s="29"/>
      <c r="P34" s="29"/>
      <c r="Q34" s="29"/>
      <c r="R34" s="30"/>
      <c r="S34" s="31"/>
      <c r="T34" s="31"/>
      <c r="U34" s="31"/>
      <c r="V34" s="31"/>
      <c r="W34" s="31"/>
      <c r="X34" s="31"/>
      <c r="Y34" s="31"/>
      <c r="Z34" s="31"/>
    </row>
    <row r="35" spans="1:26" s="2" customFormat="1" ht="24" customHeight="1" x14ac:dyDescent="0.25">
      <c r="A35" s="31">
        <v>28</v>
      </c>
      <c r="B35" s="28">
        <f>[1]Data!G32</f>
        <v>5</v>
      </c>
      <c r="C35" s="28" t="e">
        <f>[1]Data!#REF!</f>
        <v>#REF!</v>
      </c>
      <c r="D35" s="28">
        <f>[1]Data!H32</f>
        <v>3</v>
      </c>
      <c r="E35" s="29">
        <v>93</v>
      </c>
      <c r="F35" s="29">
        <v>98</v>
      </c>
      <c r="G35" s="29"/>
      <c r="H35" s="29"/>
      <c r="I35" s="29"/>
      <c r="J35" s="29">
        <v>100</v>
      </c>
      <c r="K35" s="29">
        <v>0</v>
      </c>
      <c r="L35" s="29"/>
      <c r="M35" s="29"/>
      <c r="N35" s="29"/>
      <c r="O35" s="29"/>
      <c r="P35" s="29"/>
      <c r="Q35" s="29"/>
      <c r="R35" s="30"/>
      <c r="S35" s="31"/>
      <c r="T35" s="31"/>
      <c r="U35" s="31"/>
      <c r="V35" s="31"/>
      <c r="W35" s="31"/>
      <c r="X35" s="31"/>
      <c r="Y35" s="31"/>
      <c r="Z35" s="31"/>
    </row>
    <row r="36" spans="1:26" s="2" customFormat="1" ht="24" customHeight="1" x14ac:dyDescent="0.25">
      <c r="A36" s="31">
        <v>29</v>
      </c>
      <c r="B36" s="28">
        <f>[1]Data!G33</f>
        <v>7</v>
      </c>
      <c r="C36" s="28" t="e">
        <f>[1]Data!#REF!</f>
        <v>#REF!</v>
      </c>
      <c r="D36" s="28">
        <f>[1]Data!H33</f>
        <v>3</v>
      </c>
      <c r="E36" s="29">
        <v>35</v>
      </c>
      <c r="F36" s="31">
        <v>50</v>
      </c>
      <c r="G36" s="31"/>
      <c r="H36" s="31"/>
      <c r="I36" s="31"/>
      <c r="J36" s="29">
        <v>65</v>
      </c>
      <c r="K36" s="29">
        <v>0</v>
      </c>
      <c r="L36" s="32"/>
      <c r="M36" s="31"/>
      <c r="N36" s="31"/>
      <c r="O36" s="29"/>
      <c r="P36" s="31"/>
      <c r="Q36" s="30"/>
      <c r="R36" s="30"/>
      <c r="S36" s="31"/>
      <c r="T36" s="31"/>
      <c r="U36" s="31"/>
      <c r="V36" s="31"/>
      <c r="W36" s="31"/>
      <c r="X36" s="31"/>
      <c r="Y36" s="31"/>
      <c r="Z36" s="31"/>
    </row>
    <row r="37" spans="1:26" s="2" customFormat="1" ht="24" customHeight="1" x14ac:dyDescent="0.25">
      <c r="A37" s="31">
        <v>30</v>
      </c>
      <c r="B37" s="28">
        <f>[1]Data!G34</f>
        <v>1</v>
      </c>
      <c r="C37" s="28" t="e">
        <f>[1]Data!#REF!</f>
        <v>#REF!</v>
      </c>
      <c r="D37" s="28">
        <f>[1]Data!H34</f>
        <v>3</v>
      </c>
      <c r="E37" s="29"/>
      <c r="F37" s="31"/>
      <c r="G37" s="31"/>
      <c r="H37" s="31"/>
      <c r="I37" s="31"/>
      <c r="J37" s="29"/>
      <c r="K37" s="29"/>
      <c r="L37" s="32"/>
      <c r="M37" s="31"/>
      <c r="N37" s="31"/>
      <c r="O37" s="29"/>
      <c r="P37" s="31"/>
      <c r="Q37" s="30"/>
      <c r="R37" s="30"/>
      <c r="S37" s="31"/>
      <c r="T37" s="31"/>
      <c r="U37" s="31"/>
      <c r="V37" s="31"/>
      <c r="W37" s="31"/>
      <c r="X37" s="31"/>
      <c r="Y37" s="31"/>
      <c r="Z37" s="31"/>
    </row>
    <row r="38" spans="1:26" s="2" customFormat="1" ht="24" customHeight="1" x14ac:dyDescent="0.25">
      <c r="A38" s="31">
        <v>31</v>
      </c>
      <c r="B38" s="28">
        <f>[1]Data!G35</f>
        <v>9</v>
      </c>
      <c r="C38" s="28" t="e">
        <f>[1]Data!#REF!</f>
        <v>#REF!</v>
      </c>
      <c r="D38" s="28">
        <f>[1]Data!H35</f>
        <v>4</v>
      </c>
      <c r="E38" s="29">
        <v>75</v>
      </c>
      <c r="F38" s="31">
        <v>100</v>
      </c>
      <c r="G38" s="31"/>
      <c r="H38" s="31"/>
      <c r="I38" s="31"/>
      <c r="J38" s="29">
        <v>65</v>
      </c>
      <c r="K38" s="29">
        <v>65</v>
      </c>
      <c r="L38" s="32"/>
      <c r="M38" s="31"/>
      <c r="N38" s="31"/>
      <c r="O38" s="29"/>
      <c r="P38" s="31"/>
      <c r="Q38" s="30"/>
      <c r="R38" s="30"/>
      <c r="S38" s="31"/>
      <c r="T38" s="31"/>
      <c r="U38" s="31"/>
      <c r="V38" s="31"/>
      <c r="W38" s="31"/>
      <c r="X38" s="31"/>
      <c r="Y38" s="31"/>
      <c r="Z38" s="31"/>
    </row>
    <row r="39" spans="1:26" s="2" customFormat="1" ht="24" customHeight="1" x14ac:dyDescent="0.25">
      <c r="A39" s="31">
        <v>32</v>
      </c>
      <c r="B39" s="28">
        <f>[1]Data!G36</f>
        <v>5</v>
      </c>
      <c r="C39" s="28" t="e">
        <f>[1]Data!#REF!</f>
        <v>#REF!</v>
      </c>
      <c r="D39" s="28">
        <f>[1]Data!H36</f>
        <v>4</v>
      </c>
      <c r="E39" s="29">
        <v>90</v>
      </c>
      <c r="F39" s="31">
        <v>100</v>
      </c>
      <c r="G39" s="31"/>
      <c r="H39" s="31"/>
      <c r="I39" s="31"/>
      <c r="J39" s="29">
        <v>100</v>
      </c>
      <c r="K39" s="29">
        <v>0</v>
      </c>
      <c r="L39" s="32"/>
      <c r="M39" s="31"/>
      <c r="N39" s="31"/>
      <c r="O39" s="29"/>
      <c r="P39" s="31"/>
      <c r="Q39" s="30"/>
      <c r="R39" s="30"/>
      <c r="S39" s="31"/>
      <c r="T39" s="31"/>
      <c r="U39" s="31"/>
      <c r="V39" s="31"/>
      <c r="W39" s="31"/>
      <c r="X39" s="31"/>
      <c r="Y39" s="31"/>
      <c r="Z39" s="31"/>
    </row>
    <row r="40" spans="1:26" s="2" customFormat="1" ht="24" customHeight="1" x14ac:dyDescent="0.25">
      <c r="A40" s="31">
        <v>33</v>
      </c>
      <c r="B40" s="28">
        <f>[1]Data!G37</f>
        <v>6</v>
      </c>
      <c r="C40" s="28" t="e">
        <f>[1]Data!#REF!</f>
        <v>#REF!</v>
      </c>
      <c r="D40" s="28">
        <f>[1]Data!H37</f>
        <v>4</v>
      </c>
      <c r="E40" s="29">
        <v>95</v>
      </c>
      <c r="F40" s="31">
        <v>100</v>
      </c>
      <c r="G40" s="31"/>
      <c r="H40" s="31"/>
      <c r="I40" s="31"/>
      <c r="J40" s="29">
        <v>100</v>
      </c>
      <c r="K40" s="29">
        <v>30</v>
      </c>
      <c r="L40" s="32"/>
      <c r="M40" s="31"/>
      <c r="N40" s="31"/>
      <c r="O40" s="29"/>
      <c r="P40" s="31"/>
      <c r="Q40" s="30"/>
      <c r="R40" s="30"/>
      <c r="S40" s="31"/>
      <c r="T40" s="31"/>
      <c r="U40" s="31"/>
      <c r="V40" s="31"/>
      <c r="W40" s="31"/>
      <c r="X40" s="31"/>
      <c r="Y40" s="31"/>
      <c r="Z40" s="31"/>
    </row>
    <row r="41" spans="1:26" s="2" customFormat="1" ht="24" customHeight="1" x14ac:dyDescent="0.25">
      <c r="A41" s="31">
        <v>34</v>
      </c>
      <c r="B41" s="28">
        <f>[1]Data!G38</f>
        <v>10</v>
      </c>
      <c r="C41" s="28" t="e">
        <f>[1]Data!#REF!</f>
        <v>#REF!</v>
      </c>
      <c r="D41" s="28">
        <f>[1]Data!H38</f>
        <v>4</v>
      </c>
      <c r="E41" s="29">
        <v>85</v>
      </c>
      <c r="F41" s="31">
        <v>100</v>
      </c>
      <c r="G41" s="31"/>
      <c r="H41" s="31"/>
      <c r="I41" s="31"/>
      <c r="J41" s="29">
        <v>85</v>
      </c>
      <c r="K41" s="29">
        <v>60</v>
      </c>
      <c r="L41" s="32"/>
      <c r="M41" s="31"/>
      <c r="N41" s="31"/>
      <c r="O41" s="29"/>
      <c r="P41" s="31"/>
      <c r="Q41" s="30"/>
      <c r="R41" s="30"/>
      <c r="S41" s="31"/>
      <c r="T41" s="31"/>
      <c r="U41" s="31"/>
      <c r="V41" s="31"/>
      <c r="W41" s="31"/>
      <c r="X41" s="31"/>
      <c r="Y41" s="31"/>
      <c r="Z41" s="31"/>
    </row>
    <row r="42" spans="1:26" s="2" customFormat="1" ht="24" customHeight="1" x14ac:dyDescent="0.25">
      <c r="A42" s="31">
        <v>35</v>
      </c>
      <c r="B42" s="28">
        <f>[1]Data!G39</f>
        <v>3</v>
      </c>
      <c r="C42" s="28" t="e">
        <f>[1]Data!#REF!</f>
        <v>#REF!</v>
      </c>
      <c r="D42" s="28">
        <f>[1]Data!H39</f>
        <v>4</v>
      </c>
      <c r="E42" s="29">
        <v>93</v>
      </c>
      <c r="F42" s="31">
        <v>100</v>
      </c>
      <c r="G42" s="31"/>
      <c r="H42" s="31"/>
      <c r="I42" s="31"/>
      <c r="J42" s="29">
        <v>100</v>
      </c>
      <c r="K42" s="29">
        <v>0</v>
      </c>
      <c r="L42" s="32"/>
      <c r="M42" s="31"/>
      <c r="N42" s="31"/>
      <c r="O42" s="29"/>
      <c r="P42" s="31"/>
      <c r="Q42" s="30"/>
      <c r="R42" s="30"/>
      <c r="S42" s="31"/>
      <c r="T42" s="31"/>
      <c r="U42" s="31"/>
      <c r="V42" s="31"/>
      <c r="W42" s="31"/>
      <c r="X42" s="31"/>
      <c r="Y42" s="31"/>
      <c r="Z42" s="31"/>
    </row>
    <row r="43" spans="1:26" s="2" customFormat="1" ht="24" customHeight="1" x14ac:dyDescent="0.25">
      <c r="A43" s="31">
        <v>36</v>
      </c>
      <c r="B43" s="28">
        <f>[1]Data!G40</f>
        <v>1</v>
      </c>
      <c r="C43" s="28" t="e">
        <f>[1]Data!#REF!</f>
        <v>#REF!</v>
      </c>
      <c r="D43" s="28">
        <f>[1]Data!H40</f>
        <v>4</v>
      </c>
      <c r="E43" s="29"/>
      <c r="F43" s="31"/>
      <c r="G43" s="31"/>
      <c r="H43" s="31"/>
      <c r="I43" s="31"/>
      <c r="J43" s="29"/>
      <c r="K43" s="29"/>
      <c r="L43" s="32"/>
      <c r="M43" s="31"/>
      <c r="N43" s="31"/>
      <c r="O43" s="29"/>
      <c r="P43" s="31"/>
      <c r="Q43" s="30"/>
      <c r="R43" s="30"/>
      <c r="S43" s="31"/>
      <c r="T43" s="31"/>
      <c r="U43" s="31"/>
      <c r="V43" s="31"/>
      <c r="W43" s="31"/>
      <c r="X43" s="31"/>
      <c r="Y43" s="31"/>
      <c r="Z43" s="31"/>
    </row>
    <row r="44" spans="1:26" s="2" customFormat="1" ht="24" customHeight="1" x14ac:dyDescent="0.25">
      <c r="A44" s="28">
        <v>37</v>
      </c>
      <c r="B44" s="28">
        <f>[1]Data!G41</f>
        <v>7</v>
      </c>
      <c r="C44" s="28" t="e">
        <f>[1]Data!#REF!</f>
        <v>#REF!</v>
      </c>
      <c r="D44" s="28">
        <f>[1]Data!H41</f>
        <v>4</v>
      </c>
      <c r="E44" s="29">
        <v>0</v>
      </c>
      <c r="F44" s="31">
        <v>0</v>
      </c>
      <c r="G44" s="31"/>
      <c r="H44" s="31"/>
      <c r="I44" s="31"/>
      <c r="J44" s="29">
        <v>0</v>
      </c>
      <c r="K44" s="29">
        <v>0</v>
      </c>
      <c r="L44" s="32"/>
      <c r="M44" s="31"/>
      <c r="N44" s="31"/>
      <c r="O44" s="29"/>
      <c r="P44" s="31"/>
      <c r="Q44" s="30"/>
      <c r="R44" s="30"/>
      <c r="S44" s="31"/>
      <c r="T44" s="31"/>
      <c r="U44" s="31"/>
      <c r="V44" s="31"/>
      <c r="W44" s="31"/>
      <c r="X44" s="31"/>
      <c r="Y44" s="31"/>
      <c r="Z44" s="31"/>
    </row>
    <row r="45" spans="1:26" s="2" customFormat="1" ht="24" customHeight="1" x14ac:dyDescent="0.25">
      <c r="A45" s="31">
        <v>38</v>
      </c>
      <c r="B45" s="28">
        <f>[1]Data!G42</f>
        <v>2</v>
      </c>
      <c r="C45" s="28" t="e">
        <f>[1]Data!#REF!</f>
        <v>#REF!</v>
      </c>
      <c r="D45" s="28">
        <f>[1]Data!H42</f>
        <v>4</v>
      </c>
      <c r="E45" s="29">
        <v>65</v>
      </c>
      <c r="F45" s="31">
        <v>50</v>
      </c>
      <c r="G45" s="31"/>
      <c r="H45" s="31"/>
      <c r="I45" s="31"/>
      <c r="J45" s="29">
        <v>100</v>
      </c>
      <c r="K45" s="29">
        <v>0</v>
      </c>
      <c r="L45" s="32"/>
      <c r="M45" s="31"/>
      <c r="N45" s="31"/>
      <c r="O45" s="29"/>
      <c r="P45" s="31"/>
      <c r="Q45" s="30"/>
      <c r="R45" s="30"/>
      <c r="S45" s="31"/>
      <c r="T45" s="31"/>
      <c r="U45" s="31"/>
      <c r="V45" s="31"/>
      <c r="W45" s="31"/>
      <c r="X45" s="31"/>
      <c r="Y45" s="31"/>
      <c r="Z45" s="31"/>
    </row>
    <row r="46" spans="1:26" s="2" customFormat="1" ht="24" customHeight="1" x14ac:dyDescent="0.25">
      <c r="A46" s="28">
        <v>39</v>
      </c>
      <c r="B46" s="28">
        <f>[1]Data!G43</f>
        <v>4</v>
      </c>
      <c r="C46" s="28" t="e">
        <f>[1]Data!#REF!</f>
        <v>#REF!</v>
      </c>
      <c r="D46" s="28">
        <f>[1]Data!H43</f>
        <v>4</v>
      </c>
      <c r="E46" s="29">
        <v>40</v>
      </c>
      <c r="F46" s="31">
        <v>30</v>
      </c>
      <c r="G46" s="31"/>
      <c r="H46" s="31"/>
      <c r="I46" s="31"/>
      <c r="J46" s="29">
        <v>100</v>
      </c>
      <c r="K46" s="29">
        <v>60</v>
      </c>
      <c r="L46" s="32"/>
      <c r="M46" s="31"/>
      <c r="N46" s="31"/>
      <c r="O46" s="29"/>
      <c r="P46" s="31"/>
      <c r="Q46" s="30"/>
      <c r="R46" s="30"/>
      <c r="S46" s="31"/>
      <c r="T46" s="31"/>
      <c r="U46" s="31"/>
      <c r="V46" s="31"/>
      <c r="W46" s="31"/>
      <c r="X46" s="31"/>
      <c r="Y46" s="31"/>
      <c r="Z46" s="31"/>
    </row>
    <row r="47" spans="1:26" s="2" customFormat="1" ht="24" customHeight="1" x14ac:dyDescent="0.25">
      <c r="A47" s="31">
        <v>40</v>
      </c>
      <c r="B47" s="28">
        <f>[1]Data!G44</f>
        <v>8</v>
      </c>
      <c r="C47" s="28" t="e">
        <f>[1]Data!#REF!</f>
        <v>#REF!</v>
      </c>
      <c r="D47" s="28">
        <f>[1]Data!H44</f>
        <v>4</v>
      </c>
      <c r="E47" s="29">
        <v>35</v>
      </c>
      <c r="F47" s="31">
        <v>100</v>
      </c>
      <c r="G47" s="31"/>
      <c r="H47" s="31"/>
      <c r="I47" s="31"/>
      <c r="J47" s="29">
        <v>95</v>
      </c>
      <c r="K47" s="29">
        <v>60</v>
      </c>
      <c r="L47" s="32"/>
      <c r="M47" s="31"/>
      <c r="N47" s="31"/>
      <c r="O47" s="29"/>
      <c r="P47" s="31"/>
      <c r="Q47" s="30"/>
      <c r="R47" s="30"/>
      <c r="S47" s="31"/>
      <c r="T47" s="31"/>
      <c r="U47" s="31"/>
      <c r="V47" s="31"/>
      <c r="W47" s="31"/>
      <c r="X47" s="31"/>
      <c r="Y47" s="31"/>
      <c r="Z47" s="31"/>
    </row>
    <row r="48" spans="1:26" s="2" customFormat="1" ht="24" hidden="1" customHeight="1" x14ac:dyDescent="0.25">
      <c r="A48" s="28">
        <v>41</v>
      </c>
      <c r="B48" s="28">
        <f>[1]Data!G45</f>
        <v>0</v>
      </c>
      <c r="C48" s="28" t="e">
        <f>[1]Data!#REF!</f>
        <v>#REF!</v>
      </c>
      <c r="D48" s="28">
        <f>[1]Data!H45</f>
        <v>0</v>
      </c>
      <c r="E48" s="29"/>
      <c r="F48" s="31"/>
      <c r="G48" s="31"/>
      <c r="H48" s="31"/>
      <c r="I48" s="31"/>
      <c r="J48" s="29">
        <v>100</v>
      </c>
      <c r="K48" s="29">
        <v>0</v>
      </c>
      <c r="L48" s="32"/>
      <c r="M48" s="31"/>
      <c r="N48" s="31"/>
      <c r="O48" s="29"/>
      <c r="P48" s="31"/>
      <c r="Q48" s="30"/>
      <c r="R48" s="30"/>
      <c r="S48" s="31"/>
      <c r="T48" s="31"/>
      <c r="U48" s="31"/>
      <c r="V48" s="31"/>
      <c r="W48" s="31"/>
      <c r="X48" s="31"/>
      <c r="Y48" s="31"/>
      <c r="Z48" s="31"/>
    </row>
    <row r="49" spans="1:26" s="2" customFormat="1" ht="24" hidden="1" customHeight="1" x14ac:dyDescent="0.25">
      <c r="A49" s="31">
        <v>42</v>
      </c>
      <c r="B49" s="28">
        <f>[1]Data!G46</f>
        <v>0</v>
      </c>
      <c r="C49" s="28" t="e">
        <f>[1]Data!#REF!</f>
        <v>#REF!</v>
      </c>
      <c r="D49" s="28">
        <f>[1]Data!H46</f>
        <v>0</v>
      </c>
      <c r="E49" s="29"/>
      <c r="F49" s="31"/>
      <c r="G49" s="31"/>
      <c r="H49" s="31"/>
      <c r="I49" s="31"/>
      <c r="J49" s="29">
        <v>100</v>
      </c>
      <c r="K49" s="29">
        <v>0</v>
      </c>
      <c r="L49" s="32"/>
      <c r="M49" s="31"/>
      <c r="N49" s="31"/>
      <c r="O49" s="29"/>
      <c r="P49" s="31"/>
      <c r="Q49" s="30"/>
      <c r="R49" s="30"/>
      <c r="S49" s="31"/>
      <c r="T49" s="31"/>
      <c r="U49" s="31"/>
      <c r="V49" s="31"/>
      <c r="W49" s="31"/>
      <c r="X49" s="31"/>
      <c r="Y49" s="31"/>
      <c r="Z49" s="31"/>
    </row>
    <row r="50" spans="1:26" s="2" customFormat="1" ht="24" hidden="1" customHeight="1" x14ac:dyDescent="0.25">
      <c r="A50" s="28">
        <v>43</v>
      </c>
      <c r="B50" s="28">
        <f>[1]Data!G47</f>
        <v>0</v>
      </c>
      <c r="C50" s="28" t="e">
        <f>[1]Data!#REF!</f>
        <v>#REF!</v>
      </c>
      <c r="D50" s="28">
        <f>[1]Data!H47</f>
        <v>0</v>
      </c>
      <c r="E50" s="29"/>
      <c r="F50" s="31"/>
      <c r="G50" s="31"/>
      <c r="H50" s="31"/>
      <c r="I50" s="31"/>
      <c r="J50" s="29">
        <v>100</v>
      </c>
      <c r="K50" s="29">
        <v>0</v>
      </c>
      <c r="L50" s="32"/>
      <c r="M50" s="31"/>
      <c r="N50" s="31"/>
      <c r="O50" s="29"/>
      <c r="P50" s="31"/>
      <c r="Q50" s="30"/>
      <c r="R50" s="30"/>
      <c r="S50" s="31"/>
      <c r="T50" s="31"/>
      <c r="U50" s="31"/>
      <c r="V50" s="31"/>
      <c r="W50" s="31"/>
      <c r="X50" s="31"/>
      <c r="Y50" s="31"/>
      <c r="Z50" s="31"/>
    </row>
    <row r="51" spans="1:26" s="2" customFormat="1" ht="24" hidden="1" customHeight="1" x14ac:dyDescent="0.25">
      <c r="A51" s="31">
        <v>44</v>
      </c>
      <c r="B51" s="28">
        <f>[1]Data!G48</f>
        <v>0</v>
      </c>
      <c r="C51" s="28" t="e">
        <f>[1]Data!#REF!</f>
        <v>#REF!</v>
      </c>
      <c r="D51" s="28">
        <f>[1]Data!H48</f>
        <v>0</v>
      </c>
      <c r="E51" s="29"/>
      <c r="F51" s="31"/>
      <c r="G51" s="31"/>
      <c r="H51" s="31"/>
      <c r="I51" s="31"/>
      <c r="J51" s="29">
        <v>100</v>
      </c>
      <c r="K51" s="29">
        <v>0</v>
      </c>
      <c r="L51" s="32"/>
      <c r="M51" s="31"/>
      <c r="N51" s="31"/>
      <c r="O51" s="29"/>
      <c r="P51" s="31"/>
      <c r="Q51" s="30"/>
      <c r="R51" s="30"/>
      <c r="S51" s="31"/>
      <c r="T51" s="31"/>
      <c r="U51" s="31"/>
      <c r="V51" s="31"/>
      <c r="W51" s="31"/>
      <c r="X51" s="31"/>
      <c r="Y51" s="31"/>
      <c r="Z51" s="31"/>
    </row>
    <row r="52" spans="1:26" s="2" customFormat="1" ht="24" hidden="1" customHeight="1" x14ac:dyDescent="0.25">
      <c r="A52" s="28">
        <v>45</v>
      </c>
      <c r="B52" s="28">
        <f>[1]Data!G49</f>
        <v>0</v>
      </c>
      <c r="C52" s="28" t="e">
        <f>[1]Data!#REF!</f>
        <v>#REF!</v>
      </c>
      <c r="D52" s="28">
        <f>[1]Data!H49</f>
        <v>0</v>
      </c>
      <c r="E52" s="29"/>
      <c r="F52" s="31"/>
      <c r="G52" s="31"/>
      <c r="H52" s="31"/>
      <c r="I52" s="31"/>
      <c r="J52" s="29">
        <v>100</v>
      </c>
      <c r="K52" s="29">
        <v>0</v>
      </c>
      <c r="L52" s="32"/>
      <c r="M52" s="31"/>
      <c r="N52" s="31"/>
      <c r="O52" s="29"/>
      <c r="P52" s="31"/>
      <c r="Q52" s="30"/>
      <c r="R52" s="30"/>
      <c r="S52" s="31"/>
      <c r="T52" s="31"/>
      <c r="U52" s="31"/>
      <c r="V52" s="31"/>
      <c r="W52" s="31"/>
      <c r="X52" s="31"/>
      <c r="Y52" s="31"/>
      <c r="Z52" s="31"/>
    </row>
    <row r="53" spans="1:26" s="2" customFormat="1" ht="24" hidden="1" customHeight="1" x14ac:dyDescent="0.25">
      <c r="A53" s="31">
        <v>46</v>
      </c>
      <c r="B53" s="28">
        <f>[1]Data!G50</f>
        <v>0</v>
      </c>
      <c r="C53" s="28" t="e">
        <f>[1]Data!#REF!</f>
        <v>#REF!</v>
      </c>
      <c r="D53" s="28">
        <f>[1]Data!H50</f>
        <v>0</v>
      </c>
      <c r="E53" s="29"/>
      <c r="F53" s="31"/>
      <c r="G53" s="31"/>
      <c r="H53" s="31"/>
      <c r="I53" s="31"/>
      <c r="J53" s="29">
        <v>100</v>
      </c>
      <c r="K53" s="29">
        <v>0</v>
      </c>
      <c r="L53" s="32"/>
      <c r="M53" s="31"/>
      <c r="N53" s="31"/>
      <c r="O53" s="29"/>
      <c r="P53" s="31"/>
      <c r="Q53" s="30"/>
      <c r="R53" s="30"/>
      <c r="S53" s="31"/>
      <c r="T53" s="31"/>
      <c r="U53" s="31"/>
      <c r="V53" s="31"/>
      <c r="W53" s="31"/>
      <c r="X53" s="31"/>
      <c r="Y53" s="31"/>
      <c r="Z53" s="31"/>
    </row>
    <row r="54" spans="1:26" s="2" customFormat="1" ht="24" hidden="1" customHeight="1" x14ac:dyDescent="0.25">
      <c r="A54" s="28">
        <v>47</v>
      </c>
      <c r="B54" s="28">
        <f>[1]Data!G51</f>
        <v>0</v>
      </c>
      <c r="C54" s="28" t="e">
        <f>[1]Data!#REF!</f>
        <v>#REF!</v>
      </c>
      <c r="D54" s="28">
        <f>[1]Data!H51</f>
        <v>0</v>
      </c>
      <c r="E54" s="29"/>
      <c r="F54" s="31"/>
      <c r="G54" s="31"/>
      <c r="H54" s="31"/>
      <c r="I54" s="31"/>
      <c r="J54" s="29">
        <v>100</v>
      </c>
      <c r="K54" s="29">
        <v>0</v>
      </c>
      <c r="L54" s="32"/>
      <c r="M54" s="31"/>
      <c r="N54" s="31"/>
      <c r="O54" s="29"/>
      <c r="P54" s="31"/>
      <c r="Q54" s="30"/>
      <c r="R54" s="30"/>
      <c r="S54" s="31"/>
      <c r="T54" s="31"/>
      <c r="U54" s="31"/>
      <c r="V54" s="31"/>
      <c r="W54" s="31"/>
      <c r="X54" s="31"/>
      <c r="Y54" s="31"/>
      <c r="Z54" s="31"/>
    </row>
    <row r="55" spans="1:26" s="2" customFormat="1" ht="24" hidden="1" customHeight="1" x14ac:dyDescent="0.25">
      <c r="A55" s="31">
        <v>48</v>
      </c>
      <c r="B55" s="28">
        <f>[1]Data!G52</f>
        <v>0</v>
      </c>
      <c r="C55" s="28" t="e">
        <f>[1]Data!#REF!</f>
        <v>#REF!</v>
      </c>
      <c r="D55" s="28">
        <f>[1]Data!H52</f>
        <v>0</v>
      </c>
      <c r="E55" s="29"/>
      <c r="F55" s="31"/>
      <c r="G55" s="31"/>
      <c r="H55" s="31"/>
      <c r="I55" s="31"/>
      <c r="J55" s="29">
        <v>100</v>
      </c>
      <c r="K55" s="29">
        <v>0</v>
      </c>
      <c r="L55" s="32"/>
      <c r="M55" s="31"/>
      <c r="N55" s="31"/>
      <c r="O55" s="29"/>
      <c r="P55" s="31"/>
      <c r="Q55" s="30"/>
      <c r="R55" s="30"/>
      <c r="S55" s="31"/>
      <c r="T55" s="31"/>
      <c r="U55" s="31"/>
      <c r="V55" s="31"/>
      <c r="W55" s="31"/>
      <c r="X55" s="31"/>
      <c r="Y55" s="31"/>
      <c r="Z55" s="31"/>
    </row>
    <row r="56" spans="1:26" s="2" customFormat="1" ht="24" hidden="1" customHeight="1" x14ac:dyDescent="0.25">
      <c r="A56" s="28">
        <v>49</v>
      </c>
      <c r="B56" s="28">
        <f>[1]Data!G53</f>
        <v>0</v>
      </c>
      <c r="C56" s="28" t="e">
        <f>[1]Data!#REF!</f>
        <v>#REF!</v>
      </c>
      <c r="D56" s="28">
        <f>[1]Data!H53</f>
        <v>0</v>
      </c>
      <c r="E56" s="29"/>
      <c r="F56" s="31"/>
      <c r="G56" s="31"/>
      <c r="H56" s="31"/>
      <c r="I56" s="31"/>
      <c r="J56" s="29">
        <v>100</v>
      </c>
      <c r="K56" s="29">
        <v>0</v>
      </c>
      <c r="L56" s="32"/>
      <c r="M56" s="31"/>
      <c r="N56" s="31"/>
      <c r="O56" s="29"/>
      <c r="P56" s="31"/>
      <c r="Q56" s="30"/>
      <c r="R56" s="30"/>
      <c r="S56" s="31"/>
      <c r="T56" s="31"/>
      <c r="U56" s="31"/>
      <c r="V56" s="31"/>
      <c r="W56" s="31"/>
      <c r="X56" s="31"/>
      <c r="Y56" s="31"/>
      <c r="Z56" s="31"/>
    </row>
    <row r="57" spans="1:26" s="2" customFormat="1" ht="24" hidden="1" customHeight="1" x14ac:dyDescent="0.25">
      <c r="A57" s="31">
        <v>50</v>
      </c>
      <c r="B57" s="28">
        <f>[1]Data!G54</f>
        <v>0</v>
      </c>
      <c r="C57" s="28" t="e">
        <f>[1]Data!#REF!</f>
        <v>#REF!</v>
      </c>
      <c r="D57" s="28">
        <f>[1]Data!H54</f>
        <v>0</v>
      </c>
      <c r="E57" s="29"/>
      <c r="F57" s="31"/>
      <c r="G57" s="31"/>
      <c r="H57" s="31"/>
      <c r="I57" s="31"/>
      <c r="J57" s="29">
        <v>100</v>
      </c>
      <c r="K57" s="29">
        <v>0</v>
      </c>
      <c r="L57" s="32"/>
      <c r="M57" s="31"/>
      <c r="N57" s="31"/>
      <c r="O57" s="29"/>
      <c r="P57" s="31"/>
      <c r="Q57" s="30"/>
      <c r="R57" s="30"/>
      <c r="S57" s="31"/>
      <c r="T57" s="31"/>
      <c r="U57" s="31"/>
      <c r="V57" s="31"/>
      <c r="W57" s="31"/>
      <c r="X57" s="31"/>
      <c r="Y57" s="31"/>
      <c r="Z57" s="31"/>
    </row>
    <row r="58" spans="1:26" s="2" customFormat="1" ht="24" hidden="1" customHeight="1" x14ac:dyDescent="0.25">
      <c r="A58" s="28">
        <v>51</v>
      </c>
      <c r="B58" s="28">
        <f>[1]Data!G55</f>
        <v>0</v>
      </c>
      <c r="C58" s="28" t="e">
        <f>[1]Data!#REF!</f>
        <v>#REF!</v>
      </c>
      <c r="D58" s="28">
        <f>[1]Data!H55</f>
        <v>0</v>
      </c>
      <c r="E58" s="29"/>
      <c r="F58" s="31"/>
      <c r="G58" s="31"/>
      <c r="H58" s="31"/>
      <c r="I58" s="31"/>
      <c r="J58" s="29">
        <v>100</v>
      </c>
      <c r="K58" s="29">
        <v>0</v>
      </c>
      <c r="L58" s="32"/>
      <c r="M58" s="31"/>
      <c r="N58" s="31"/>
      <c r="O58" s="29"/>
      <c r="P58" s="31"/>
      <c r="Q58" s="30"/>
      <c r="R58" s="30"/>
      <c r="S58" s="31"/>
      <c r="T58" s="31"/>
      <c r="U58" s="31"/>
      <c r="V58" s="31"/>
      <c r="W58" s="31"/>
      <c r="X58" s="31"/>
      <c r="Y58" s="31"/>
      <c r="Z58" s="31"/>
    </row>
    <row r="59" spans="1:26" s="2" customFormat="1" ht="24" hidden="1" customHeight="1" x14ac:dyDescent="0.25">
      <c r="A59" s="31">
        <v>52</v>
      </c>
      <c r="B59" s="28">
        <f>[1]Data!G56</f>
        <v>0</v>
      </c>
      <c r="C59" s="28" t="e">
        <f>[1]Data!#REF!</f>
        <v>#REF!</v>
      </c>
      <c r="D59" s="28">
        <f>[1]Data!H56</f>
        <v>0</v>
      </c>
      <c r="E59" s="29"/>
      <c r="F59" s="31"/>
      <c r="G59" s="31"/>
      <c r="H59" s="31"/>
      <c r="I59" s="31"/>
      <c r="J59" s="29">
        <v>100</v>
      </c>
      <c r="K59" s="29">
        <v>0</v>
      </c>
      <c r="L59" s="32"/>
      <c r="M59" s="31"/>
      <c r="N59" s="31"/>
      <c r="O59" s="29"/>
      <c r="P59" s="31"/>
      <c r="Q59" s="30"/>
      <c r="R59" s="30"/>
      <c r="S59" s="31"/>
      <c r="T59" s="31"/>
      <c r="U59" s="31"/>
      <c r="V59" s="31"/>
      <c r="W59" s="31"/>
      <c r="X59" s="31"/>
      <c r="Y59" s="31"/>
      <c r="Z59" s="31"/>
    </row>
    <row r="60" spans="1:26" s="2" customFormat="1" ht="24" hidden="1" customHeight="1" x14ac:dyDescent="0.25">
      <c r="A60" s="28">
        <v>53</v>
      </c>
      <c r="B60" s="28">
        <f>[1]Data!G57</f>
        <v>0</v>
      </c>
      <c r="C60" s="28" t="e">
        <f>[1]Data!#REF!</f>
        <v>#REF!</v>
      </c>
      <c r="D60" s="28">
        <f>[1]Data!H57</f>
        <v>0</v>
      </c>
      <c r="E60" s="29"/>
      <c r="F60" s="31"/>
      <c r="G60" s="31"/>
      <c r="H60" s="31"/>
      <c r="I60" s="31"/>
      <c r="J60" s="29">
        <v>100</v>
      </c>
      <c r="K60" s="29">
        <v>0</v>
      </c>
      <c r="L60" s="32"/>
      <c r="M60" s="31"/>
      <c r="N60" s="31"/>
      <c r="O60" s="29"/>
      <c r="P60" s="31"/>
      <c r="Q60" s="30"/>
      <c r="R60" s="30"/>
      <c r="S60" s="31"/>
      <c r="T60" s="31"/>
      <c r="U60" s="31"/>
      <c r="V60" s="31"/>
      <c r="W60" s="31"/>
      <c r="X60" s="31"/>
      <c r="Y60" s="31"/>
      <c r="Z60" s="31"/>
    </row>
    <row r="61" spans="1:26" s="2" customFormat="1" ht="24" hidden="1" customHeight="1" x14ac:dyDescent="0.25">
      <c r="A61" s="31">
        <v>54</v>
      </c>
      <c r="B61" s="28">
        <f>[1]Data!G58</f>
        <v>0</v>
      </c>
      <c r="C61" s="28" t="e">
        <f>[1]Data!#REF!</f>
        <v>#REF!</v>
      </c>
      <c r="D61" s="28">
        <f>[1]Data!H58</f>
        <v>0</v>
      </c>
      <c r="E61" s="29"/>
      <c r="F61" s="31"/>
      <c r="G61" s="31"/>
      <c r="H61" s="31"/>
      <c r="I61" s="31"/>
      <c r="J61" s="29">
        <v>100</v>
      </c>
      <c r="K61" s="29">
        <v>0</v>
      </c>
      <c r="L61" s="32"/>
      <c r="M61" s="31"/>
      <c r="N61" s="31"/>
      <c r="O61" s="29"/>
      <c r="P61" s="31"/>
      <c r="Q61" s="30"/>
      <c r="R61" s="30"/>
      <c r="S61" s="31"/>
      <c r="T61" s="31"/>
      <c r="U61" s="31"/>
      <c r="V61" s="31"/>
      <c r="W61" s="31"/>
      <c r="X61" s="31"/>
      <c r="Y61" s="31"/>
      <c r="Z61" s="31"/>
    </row>
    <row r="62" spans="1:26" s="2" customFormat="1" ht="24" hidden="1" customHeight="1" x14ac:dyDescent="0.25">
      <c r="A62" s="28">
        <v>55</v>
      </c>
      <c r="B62" s="28">
        <f>[1]Data!G59</f>
        <v>0</v>
      </c>
      <c r="C62" s="28" t="e">
        <f>[1]Data!#REF!</f>
        <v>#REF!</v>
      </c>
      <c r="D62" s="28">
        <f>[1]Data!H59</f>
        <v>0</v>
      </c>
      <c r="E62" s="29"/>
      <c r="F62" s="31"/>
      <c r="G62" s="31"/>
      <c r="H62" s="31"/>
      <c r="I62" s="31"/>
      <c r="J62" s="29">
        <v>100</v>
      </c>
      <c r="K62" s="29">
        <v>0</v>
      </c>
      <c r="L62" s="32"/>
      <c r="M62" s="31"/>
      <c r="N62" s="31"/>
      <c r="O62" s="29"/>
      <c r="P62" s="31"/>
      <c r="Q62" s="30"/>
      <c r="R62" s="30"/>
      <c r="S62" s="31"/>
      <c r="T62" s="31"/>
      <c r="U62" s="31"/>
      <c r="V62" s="31"/>
      <c r="W62" s="31"/>
      <c r="X62" s="31"/>
      <c r="Y62" s="31"/>
      <c r="Z62" s="31"/>
    </row>
    <row r="63" spans="1:26" s="2" customFormat="1" ht="24" hidden="1" customHeight="1" x14ac:dyDescent="0.25">
      <c r="A63" s="31">
        <v>56</v>
      </c>
      <c r="B63" s="28">
        <f>[1]Data!G60</f>
        <v>0</v>
      </c>
      <c r="C63" s="28" t="e">
        <f>[1]Data!#REF!</f>
        <v>#REF!</v>
      </c>
      <c r="D63" s="28">
        <f>[1]Data!H60</f>
        <v>0</v>
      </c>
      <c r="E63" s="29"/>
      <c r="F63" s="31"/>
      <c r="G63" s="31"/>
      <c r="H63" s="31"/>
      <c r="I63" s="31"/>
      <c r="J63" s="29">
        <v>100</v>
      </c>
      <c r="K63" s="29">
        <v>0</v>
      </c>
      <c r="L63" s="32"/>
      <c r="M63" s="31"/>
      <c r="N63" s="31"/>
      <c r="O63" s="29"/>
      <c r="P63" s="31"/>
      <c r="Q63" s="30"/>
      <c r="R63" s="30"/>
      <c r="S63" s="31"/>
      <c r="T63" s="31"/>
      <c r="U63" s="31"/>
      <c r="V63" s="31"/>
      <c r="W63" s="31"/>
      <c r="X63" s="31"/>
      <c r="Y63" s="31"/>
      <c r="Z63" s="31"/>
    </row>
    <row r="64" spans="1:26" s="2" customFormat="1" ht="24" hidden="1" customHeight="1" x14ac:dyDescent="0.25">
      <c r="A64" s="28">
        <v>57</v>
      </c>
      <c r="B64" s="28">
        <f>[1]Data!G61</f>
        <v>0</v>
      </c>
      <c r="C64" s="28" t="e">
        <f>[1]Data!#REF!</f>
        <v>#REF!</v>
      </c>
      <c r="D64" s="28">
        <f>[1]Data!H61</f>
        <v>0</v>
      </c>
      <c r="E64" s="29"/>
      <c r="F64" s="31"/>
      <c r="G64" s="31"/>
      <c r="H64" s="31"/>
      <c r="I64" s="31"/>
      <c r="J64" s="29">
        <v>100</v>
      </c>
      <c r="K64" s="29">
        <v>0</v>
      </c>
      <c r="L64" s="32"/>
      <c r="M64" s="31"/>
      <c r="N64" s="31"/>
      <c r="O64" s="29"/>
      <c r="P64" s="30"/>
      <c r="Q64" s="30"/>
      <c r="R64" s="30"/>
      <c r="S64" s="31"/>
      <c r="T64" s="31"/>
      <c r="U64" s="31"/>
      <c r="V64" s="31"/>
      <c r="W64" s="31"/>
      <c r="X64" s="31"/>
      <c r="Y64" s="31"/>
      <c r="Z64" s="31"/>
    </row>
    <row r="65" spans="1:26" s="2" customFormat="1" ht="24" hidden="1" customHeight="1" x14ac:dyDescent="0.25">
      <c r="A65" s="31">
        <v>58</v>
      </c>
      <c r="B65" s="28">
        <f>[1]Data!G62</f>
        <v>0</v>
      </c>
      <c r="C65" s="28" t="e">
        <f>[1]Data!#REF!</f>
        <v>#REF!</v>
      </c>
      <c r="D65" s="28">
        <f>[1]Data!H62</f>
        <v>0</v>
      </c>
      <c r="E65" s="29"/>
      <c r="F65" s="31"/>
      <c r="G65" s="31"/>
      <c r="H65" s="31"/>
      <c r="I65" s="31"/>
      <c r="J65" s="29">
        <v>100</v>
      </c>
      <c r="K65" s="29">
        <v>0</v>
      </c>
      <c r="L65" s="32"/>
      <c r="M65" s="31"/>
      <c r="N65" s="31"/>
      <c r="O65" s="29"/>
      <c r="P65" s="30"/>
      <c r="Q65" s="30"/>
      <c r="R65" s="30"/>
      <c r="S65" s="31"/>
      <c r="T65" s="31"/>
      <c r="U65" s="31"/>
      <c r="V65" s="31"/>
      <c r="W65" s="31"/>
      <c r="X65" s="31"/>
      <c r="Y65" s="31"/>
      <c r="Z65" s="31"/>
    </row>
    <row r="66" spans="1:26" s="2" customFormat="1" ht="24" hidden="1" customHeight="1" x14ac:dyDescent="0.25">
      <c r="A66" s="28">
        <v>59</v>
      </c>
      <c r="B66" s="28">
        <f>[1]Data!G63</f>
        <v>0</v>
      </c>
      <c r="C66" s="28" t="e">
        <f>[1]Data!#REF!</f>
        <v>#REF!</v>
      </c>
      <c r="D66" s="28">
        <f>[1]Data!H63</f>
        <v>0</v>
      </c>
      <c r="E66" s="29"/>
      <c r="F66" s="31"/>
      <c r="G66" s="31"/>
      <c r="H66" s="31"/>
      <c r="I66" s="31"/>
      <c r="J66" s="29">
        <v>100</v>
      </c>
      <c r="K66" s="29">
        <v>0</v>
      </c>
      <c r="L66" s="32"/>
      <c r="M66" s="31"/>
      <c r="N66" s="31"/>
      <c r="O66" s="29"/>
      <c r="P66" s="30"/>
      <c r="Q66" s="30"/>
      <c r="R66" s="30"/>
      <c r="S66" s="31"/>
      <c r="T66" s="31"/>
      <c r="U66" s="31"/>
      <c r="V66" s="31"/>
      <c r="W66" s="31"/>
      <c r="X66" s="31"/>
      <c r="Y66" s="31"/>
      <c r="Z66" s="31"/>
    </row>
    <row r="67" spans="1:26" s="2" customFormat="1" ht="24" hidden="1" customHeight="1" x14ac:dyDescent="0.25">
      <c r="A67" s="31">
        <v>60</v>
      </c>
      <c r="B67" s="28">
        <f>[1]Data!G64</f>
        <v>0</v>
      </c>
      <c r="C67" s="28" t="e">
        <f>[1]Data!#REF!</f>
        <v>#REF!</v>
      </c>
      <c r="D67" s="28">
        <f>[1]Data!H64</f>
        <v>0</v>
      </c>
      <c r="E67" s="29"/>
      <c r="F67" s="31"/>
      <c r="G67" s="31"/>
      <c r="H67" s="31"/>
      <c r="I67" s="31"/>
      <c r="J67" s="29">
        <v>100</v>
      </c>
      <c r="K67" s="29">
        <v>0</v>
      </c>
      <c r="L67" s="32"/>
      <c r="M67" s="31"/>
      <c r="N67" s="31"/>
      <c r="O67" s="29"/>
      <c r="P67" s="30"/>
      <c r="Q67" s="30"/>
      <c r="R67" s="30"/>
      <c r="S67" s="31"/>
      <c r="T67" s="31"/>
      <c r="U67" s="31"/>
      <c r="V67" s="31"/>
      <c r="W67" s="31"/>
      <c r="X67" s="31"/>
      <c r="Y67" s="31"/>
      <c r="Z67" s="31"/>
    </row>
    <row r="68" spans="1:26" s="2" customFormat="1" ht="24" hidden="1" customHeight="1" x14ac:dyDescent="0.25">
      <c r="A68" s="28">
        <v>61</v>
      </c>
      <c r="B68" s="28">
        <f>[1]Data!G65</f>
        <v>0</v>
      </c>
      <c r="C68" s="28" t="e">
        <f>[1]Data!#REF!</f>
        <v>#REF!</v>
      </c>
      <c r="D68" s="28">
        <f>[1]Data!H65</f>
        <v>0</v>
      </c>
      <c r="E68" s="29"/>
      <c r="F68" s="30"/>
      <c r="G68" s="30"/>
      <c r="H68" s="30"/>
      <c r="I68" s="31"/>
      <c r="J68" s="29">
        <v>100</v>
      </c>
      <c r="K68" s="29">
        <v>0</v>
      </c>
      <c r="L68" s="30"/>
      <c r="M68" s="31"/>
      <c r="N68" s="30"/>
      <c r="O68" s="29"/>
      <c r="P68" s="30"/>
      <c r="Q68" s="30"/>
      <c r="R68" s="30"/>
      <c r="S68" s="30"/>
      <c r="T68" s="31"/>
      <c r="U68" s="31"/>
      <c r="V68" s="31"/>
      <c r="W68" s="30"/>
      <c r="X68" s="30"/>
      <c r="Y68" s="30"/>
      <c r="Z68" s="30"/>
    </row>
    <row r="69" spans="1:26" s="2" customFormat="1" ht="24" hidden="1" customHeight="1" x14ac:dyDescent="0.25">
      <c r="A69" s="31">
        <v>62</v>
      </c>
      <c r="B69" s="28">
        <f>[1]Data!G66</f>
        <v>0</v>
      </c>
      <c r="C69" s="28" t="e">
        <f>[1]Data!#REF!</f>
        <v>#REF!</v>
      </c>
      <c r="D69" s="28">
        <f>[1]Data!H66</f>
        <v>0</v>
      </c>
      <c r="E69" s="29"/>
      <c r="F69" s="30"/>
      <c r="G69" s="30"/>
      <c r="H69" s="30"/>
      <c r="I69" s="31"/>
      <c r="J69" s="29">
        <v>100</v>
      </c>
      <c r="K69" s="29">
        <v>0</v>
      </c>
      <c r="L69" s="30"/>
      <c r="M69" s="31"/>
      <c r="N69" s="30"/>
      <c r="O69" s="29"/>
      <c r="P69" s="30"/>
      <c r="Q69" s="30"/>
      <c r="R69" s="30"/>
      <c r="S69" s="30"/>
      <c r="T69" s="31"/>
      <c r="U69" s="31"/>
      <c r="V69" s="31"/>
      <c r="W69" s="30"/>
      <c r="X69" s="30"/>
      <c r="Y69" s="30"/>
      <c r="Z69" s="30"/>
    </row>
    <row r="70" spans="1:26" s="2" customFormat="1" ht="24" hidden="1" customHeight="1" x14ac:dyDescent="0.25">
      <c r="A70" s="28">
        <v>63</v>
      </c>
      <c r="B70" s="28">
        <f>[1]Data!G67</f>
        <v>0</v>
      </c>
      <c r="C70" s="28" t="e">
        <f>[1]Data!#REF!</f>
        <v>#REF!</v>
      </c>
      <c r="D70" s="28">
        <f>[1]Data!H67</f>
        <v>0</v>
      </c>
      <c r="E70" s="29"/>
      <c r="F70" s="30"/>
      <c r="G70" s="30"/>
      <c r="H70" s="30"/>
      <c r="I70" s="31"/>
      <c r="J70" s="29">
        <v>100</v>
      </c>
      <c r="K70" s="29">
        <v>0</v>
      </c>
      <c r="L70" s="30"/>
      <c r="M70" s="31"/>
      <c r="N70" s="30"/>
      <c r="O70" s="29"/>
      <c r="P70" s="30"/>
      <c r="Q70" s="30"/>
      <c r="R70" s="30"/>
      <c r="S70" s="30"/>
      <c r="T70" s="31"/>
      <c r="U70" s="31"/>
      <c r="V70" s="31"/>
      <c r="W70" s="30"/>
      <c r="X70" s="30"/>
      <c r="Y70" s="30"/>
      <c r="Z70" s="30"/>
    </row>
    <row r="71" spans="1:26" s="2" customFormat="1" ht="24" hidden="1" customHeight="1" x14ac:dyDescent="0.25">
      <c r="A71" s="31">
        <v>64</v>
      </c>
      <c r="B71" s="28">
        <f>[1]Data!G68</f>
        <v>0</v>
      </c>
      <c r="C71" s="28" t="e">
        <f>[1]Data!#REF!</f>
        <v>#REF!</v>
      </c>
      <c r="D71" s="28">
        <f>[1]Data!H68</f>
        <v>0</v>
      </c>
      <c r="E71" s="29"/>
      <c r="F71" s="30"/>
      <c r="G71" s="30"/>
      <c r="H71" s="30"/>
      <c r="I71" s="31"/>
      <c r="J71" s="29">
        <v>100</v>
      </c>
      <c r="K71" s="29">
        <v>0</v>
      </c>
      <c r="L71" s="30"/>
      <c r="M71" s="31"/>
      <c r="N71" s="30"/>
      <c r="O71" s="29"/>
      <c r="P71" s="30"/>
      <c r="Q71" s="30"/>
      <c r="R71" s="30"/>
      <c r="S71" s="30"/>
      <c r="T71" s="31"/>
      <c r="U71" s="31"/>
      <c r="V71" s="31"/>
      <c r="W71" s="30"/>
      <c r="X71" s="30"/>
      <c r="Y71" s="30"/>
      <c r="Z71" s="30"/>
    </row>
    <row r="72" spans="1:26" s="2" customFormat="1" ht="24" hidden="1" customHeight="1" x14ac:dyDescent="0.25">
      <c r="A72" s="28">
        <v>65</v>
      </c>
      <c r="B72" s="28">
        <f>[1]Data!G69</f>
        <v>0</v>
      </c>
      <c r="C72" s="28" t="e">
        <f>[1]Data!#REF!</f>
        <v>#REF!</v>
      </c>
      <c r="D72" s="28">
        <f>[1]Data!H69</f>
        <v>0</v>
      </c>
      <c r="E72" s="29"/>
      <c r="F72" s="30"/>
      <c r="G72" s="30"/>
      <c r="H72" s="30"/>
      <c r="I72" s="31"/>
      <c r="J72" s="29">
        <v>100</v>
      </c>
      <c r="K72" s="29">
        <v>0</v>
      </c>
      <c r="L72" s="30"/>
      <c r="M72" s="31"/>
      <c r="N72" s="30"/>
      <c r="O72" s="29"/>
      <c r="P72" s="30"/>
      <c r="Q72" s="30"/>
      <c r="R72" s="30"/>
      <c r="S72" s="30"/>
      <c r="T72" s="31"/>
      <c r="U72" s="31"/>
      <c r="V72" s="31"/>
      <c r="W72" s="30"/>
      <c r="X72" s="30"/>
      <c r="Y72" s="30"/>
      <c r="Z72" s="30"/>
    </row>
    <row r="73" spans="1:26" s="2" customFormat="1" ht="24" hidden="1" customHeight="1" x14ac:dyDescent="0.25">
      <c r="A73" s="31">
        <v>66</v>
      </c>
      <c r="B73" s="28">
        <f>[1]Data!G70</f>
        <v>0</v>
      </c>
      <c r="C73" s="28" t="e">
        <f>[1]Data!#REF!</f>
        <v>#REF!</v>
      </c>
      <c r="D73" s="28">
        <f>[1]Data!H70</f>
        <v>0</v>
      </c>
      <c r="E73" s="29"/>
      <c r="F73" s="30"/>
      <c r="G73" s="30"/>
      <c r="H73" s="30"/>
      <c r="I73" s="31"/>
      <c r="J73" s="29">
        <v>100</v>
      </c>
      <c r="K73" s="29">
        <v>0</v>
      </c>
      <c r="L73" s="30"/>
      <c r="M73" s="31"/>
      <c r="N73" s="30"/>
      <c r="O73" s="29"/>
      <c r="P73" s="30"/>
      <c r="Q73" s="30"/>
      <c r="R73" s="30"/>
      <c r="S73" s="30"/>
      <c r="T73" s="31"/>
      <c r="U73" s="31"/>
      <c r="V73" s="31"/>
      <c r="W73" s="30"/>
      <c r="X73" s="30"/>
      <c r="Y73" s="30"/>
      <c r="Z73" s="30"/>
    </row>
    <row r="74" spans="1:26" s="2" customFormat="1" ht="24" hidden="1" customHeight="1" x14ac:dyDescent="0.25">
      <c r="A74" s="28">
        <v>67</v>
      </c>
      <c r="B74" s="28">
        <f>[1]Data!G71</f>
        <v>0</v>
      </c>
      <c r="C74" s="28" t="e">
        <f>[1]Data!#REF!</f>
        <v>#REF!</v>
      </c>
      <c r="D74" s="28">
        <f>[1]Data!H71</f>
        <v>0</v>
      </c>
      <c r="E74" s="29"/>
      <c r="F74" s="30"/>
      <c r="G74" s="30"/>
      <c r="H74" s="30"/>
      <c r="I74" s="31"/>
      <c r="J74" s="29">
        <v>100</v>
      </c>
      <c r="K74" s="29">
        <v>0</v>
      </c>
      <c r="L74" s="30"/>
      <c r="M74" s="31"/>
      <c r="N74" s="30"/>
      <c r="O74" s="29"/>
      <c r="P74" s="30"/>
      <c r="Q74" s="30"/>
      <c r="R74" s="30"/>
      <c r="S74" s="30"/>
      <c r="T74" s="31"/>
      <c r="U74" s="31"/>
      <c r="V74" s="31"/>
      <c r="W74" s="30"/>
      <c r="X74" s="30"/>
      <c r="Y74" s="30"/>
      <c r="Z74" s="30"/>
    </row>
    <row r="75" spans="1:26" s="2" customFormat="1" ht="24" hidden="1" customHeight="1" x14ac:dyDescent="0.25">
      <c r="A75" s="31">
        <v>68</v>
      </c>
      <c r="B75" s="28">
        <f>[1]Data!G72</f>
        <v>0</v>
      </c>
      <c r="C75" s="28" t="e">
        <f>[1]Data!#REF!</f>
        <v>#REF!</v>
      </c>
      <c r="D75" s="28">
        <f>[1]Data!H72</f>
        <v>0</v>
      </c>
      <c r="E75" s="29"/>
      <c r="F75" s="30"/>
      <c r="G75" s="30"/>
      <c r="H75" s="30"/>
      <c r="I75" s="31"/>
      <c r="J75" s="29">
        <v>100</v>
      </c>
      <c r="K75" s="29">
        <v>0</v>
      </c>
      <c r="L75" s="30"/>
      <c r="M75" s="31"/>
      <c r="N75" s="30"/>
      <c r="O75" s="29"/>
      <c r="P75" s="30"/>
      <c r="Q75" s="30"/>
      <c r="R75" s="30"/>
      <c r="S75" s="30"/>
      <c r="T75" s="31"/>
      <c r="U75" s="31"/>
      <c r="V75" s="31"/>
      <c r="W75" s="30"/>
      <c r="X75" s="30"/>
      <c r="Y75" s="30"/>
      <c r="Z75" s="30"/>
    </row>
    <row r="76" spans="1:26" s="2" customFormat="1" ht="24" hidden="1" customHeight="1" x14ac:dyDescent="0.25">
      <c r="A76" s="28">
        <v>69</v>
      </c>
      <c r="B76" s="28">
        <f>[1]Data!G73</f>
        <v>0</v>
      </c>
      <c r="C76" s="28" t="e">
        <f>[1]Data!#REF!</f>
        <v>#REF!</v>
      </c>
      <c r="D76" s="28">
        <f>[1]Data!H73</f>
        <v>0</v>
      </c>
      <c r="E76" s="29"/>
      <c r="F76" s="30"/>
      <c r="G76" s="30"/>
      <c r="H76" s="30"/>
      <c r="I76" s="31"/>
      <c r="J76" s="29">
        <v>100</v>
      </c>
      <c r="K76" s="29">
        <v>0</v>
      </c>
      <c r="L76" s="30"/>
      <c r="M76" s="31"/>
      <c r="N76" s="30"/>
      <c r="O76" s="29"/>
      <c r="P76" s="30"/>
      <c r="Q76" s="30"/>
      <c r="R76" s="30"/>
      <c r="S76" s="30"/>
      <c r="T76" s="31"/>
      <c r="U76" s="31"/>
      <c r="V76" s="31"/>
      <c r="W76" s="30"/>
      <c r="X76" s="30"/>
      <c r="Y76" s="30"/>
      <c r="Z76" s="30"/>
    </row>
    <row r="77" spans="1:26" s="2" customFormat="1" ht="24" hidden="1" customHeight="1" x14ac:dyDescent="0.25">
      <c r="A77" s="31">
        <v>70</v>
      </c>
      <c r="B77" s="28">
        <f>[1]Data!G74</f>
        <v>0</v>
      </c>
      <c r="C77" s="28" t="e">
        <f>[1]Data!#REF!</f>
        <v>#REF!</v>
      </c>
      <c r="D77" s="28">
        <f>[1]Data!H74</f>
        <v>0</v>
      </c>
      <c r="E77" s="29"/>
      <c r="F77" s="30"/>
      <c r="G77" s="30"/>
      <c r="H77" s="30"/>
      <c r="I77" s="31"/>
      <c r="J77" s="29">
        <v>100</v>
      </c>
      <c r="K77" s="29">
        <v>0</v>
      </c>
      <c r="L77" s="30"/>
      <c r="M77" s="31"/>
      <c r="N77" s="30"/>
      <c r="O77" s="29"/>
      <c r="P77" s="30"/>
      <c r="Q77" s="30"/>
      <c r="R77" s="30"/>
      <c r="S77" s="30"/>
      <c r="T77" s="31"/>
      <c r="U77" s="31"/>
      <c r="V77" s="31"/>
      <c r="W77" s="30"/>
      <c r="X77" s="30"/>
      <c r="Y77" s="30"/>
      <c r="Z77" s="30"/>
    </row>
    <row r="78" spans="1:26" s="2" customFormat="1" ht="24" hidden="1" customHeight="1" x14ac:dyDescent="0.25">
      <c r="A78" s="28">
        <v>71</v>
      </c>
      <c r="B78" s="28">
        <f>[1]Data!G75</f>
        <v>0</v>
      </c>
      <c r="C78" s="28" t="e">
        <f>[1]Data!#REF!</f>
        <v>#REF!</v>
      </c>
      <c r="D78" s="28">
        <f>[1]Data!H75</f>
        <v>0</v>
      </c>
      <c r="E78" s="29"/>
      <c r="F78" s="30"/>
      <c r="G78" s="30"/>
      <c r="H78" s="30"/>
      <c r="I78" s="31"/>
      <c r="J78" s="29">
        <v>100</v>
      </c>
      <c r="K78" s="29">
        <v>0</v>
      </c>
      <c r="L78" s="30"/>
      <c r="M78" s="31"/>
      <c r="N78" s="30"/>
      <c r="O78" s="29"/>
      <c r="P78" s="30"/>
      <c r="Q78" s="30"/>
      <c r="R78" s="30"/>
      <c r="S78" s="30"/>
      <c r="T78" s="31"/>
      <c r="U78" s="31"/>
      <c r="V78" s="31"/>
      <c r="W78" s="30"/>
      <c r="X78" s="30"/>
      <c r="Y78" s="30"/>
      <c r="Z78" s="30"/>
    </row>
    <row r="79" spans="1:26" s="2" customFormat="1" ht="24" hidden="1" customHeight="1" x14ac:dyDescent="0.25">
      <c r="A79" s="31">
        <v>72</v>
      </c>
      <c r="B79" s="28">
        <f>[1]Data!G76</f>
        <v>0</v>
      </c>
      <c r="C79" s="28" t="e">
        <f>[1]Data!#REF!</f>
        <v>#REF!</v>
      </c>
      <c r="D79" s="28">
        <f>[1]Data!H76</f>
        <v>0</v>
      </c>
      <c r="E79" s="29"/>
      <c r="F79" s="30"/>
      <c r="G79" s="30"/>
      <c r="H79" s="30"/>
      <c r="I79" s="31"/>
      <c r="J79" s="29">
        <v>100</v>
      </c>
      <c r="K79" s="29">
        <v>0</v>
      </c>
      <c r="L79" s="30"/>
      <c r="M79" s="31"/>
      <c r="N79" s="30"/>
      <c r="O79" s="29"/>
      <c r="P79" s="30"/>
      <c r="Q79" s="30"/>
      <c r="R79" s="30"/>
      <c r="S79" s="30"/>
      <c r="T79" s="31"/>
      <c r="U79" s="31"/>
      <c r="V79" s="31"/>
      <c r="W79" s="30"/>
      <c r="X79" s="30"/>
      <c r="Y79" s="30"/>
      <c r="Z79" s="30"/>
    </row>
    <row r="80" spans="1:26" s="2" customFormat="1" ht="24" hidden="1" customHeight="1" x14ac:dyDescent="0.25">
      <c r="A80" s="28">
        <v>73</v>
      </c>
      <c r="B80" s="28">
        <f>[1]Data!G77</f>
        <v>0</v>
      </c>
      <c r="C80" s="28" t="e">
        <f>[1]Data!#REF!</f>
        <v>#REF!</v>
      </c>
      <c r="D80" s="28">
        <f>[1]Data!H77</f>
        <v>0</v>
      </c>
      <c r="E80" s="29"/>
      <c r="F80" s="30"/>
      <c r="G80" s="30"/>
      <c r="H80" s="30"/>
      <c r="I80" s="31"/>
      <c r="J80" s="29">
        <v>100</v>
      </c>
      <c r="K80" s="29">
        <v>0</v>
      </c>
      <c r="L80" s="30"/>
      <c r="M80" s="31"/>
      <c r="N80" s="30"/>
      <c r="O80" s="29"/>
      <c r="P80" s="30"/>
      <c r="Q80" s="30"/>
      <c r="R80" s="30"/>
      <c r="S80" s="30"/>
      <c r="T80" s="31"/>
      <c r="U80" s="31"/>
      <c r="V80" s="31"/>
      <c r="W80" s="30"/>
      <c r="X80" s="30"/>
      <c r="Y80" s="30"/>
      <c r="Z80" s="30"/>
    </row>
    <row r="81" spans="1:26" s="2" customFormat="1" ht="24" hidden="1" customHeight="1" x14ac:dyDescent="0.25">
      <c r="A81" s="28">
        <v>74</v>
      </c>
      <c r="B81" s="28">
        <f>[1]Data!G78</f>
        <v>0</v>
      </c>
      <c r="C81" s="28" t="e">
        <f>[1]Data!#REF!</f>
        <v>#REF!</v>
      </c>
      <c r="D81" s="28">
        <f>[1]Data!H78</f>
        <v>0</v>
      </c>
      <c r="E81" s="29"/>
      <c r="F81" s="30"/>
      <c r="G81" s="30"/>
      <c r="H81" s="30"/>
      <c r="I81" s="31"/>
      <c r="J81" s="29">
        <v>100</v>
      </c>
      <c r="K81" s="29">
        <v>0</v>
      </c>
      <c r="L81" s="30"/>
      <c r="M81" s="31"/>
      <c r="N81" s="30"/>
      <c r="O81" s="29"/>
      <c r="P81" s="30"/>
      <c r="Q81" s="30"/>
      <c r="R81" s="30"/>
      <c r="S81" s="30"/>
      <c r="T81" s="31"/>
      <c r="U81" s="31"/>
      <c r="V81" s="31"/>
      <c r="W81" s="30"/>
      <c r="X81" s="30"/>
      <c r="Y81" s="30"/>
      <c r="Z81" s="30"/>
    </row>
    <row r="82" spans="1:26" s="2" customFormat="1" ht="24" hidden="1" customHeight="1" x14ac:dyDescent="0.25">
      <c r="A82" s="28">
        <v>75</v>
      </c>
      <c r="B82" s="28">
        <f>[1]Data!G79</f>
        <v>0</v>
      </c>
      <c r="C82" s="28" t="e">
        <f>[1]Data!#REF!</f>
        <v>#REF!</v>
      </c>
      <c r="D82" s="28">
        <f>[1]Data!H79</f>
        <v>0</v>
      </c>
      <c r="E82" s="29"/>
      <c r="F82" s="30"/>
      <c r="G82" s="30"/>
      <c r="H82" s="30"/>
      <c r="I82" s="31"/>
      <c r="J82" s="29">
        <v>100</v>
      </c>
      <c r="K82" s="29">
        <v>0</v>
      </c>
      <c r="L82" s="30"/>
      <c r="M82" s="31"/>
      <c r="N82" s="30"/>
      <c r="O82" s="29"/>
      <c r="P82" s="30"/>
      <c r="Q82" s="30"/>
      <c r="R82" s="30"/>
      <c r="S82" s="30"/>
      <c r="T82" s="31"/>
      <c r="U82" s="31"/>
      <c r="V82" s="31"/>
      <c r="W82" s="30"/>
      <c r="X82" s="30"/>
      <c r="Y82" s="30"/>
      <c r="Z82" s="30"/>
    </row>
    <row r="83" spans="1:26" s="2" customFormat="1" ht="24" hidden="1" customHeight="1" x14ac:dyDescent="0.25">
      <c r="A83" s="28">
        <v>76</v>
      </c>
      <c r="B83" s="28">
        <f>[1]Data!G80</f>
        <v>0</v>
      </c>
      <c r="C83" s="28" t="e">
        <f>[1]Data!#REF!</f>
        <v>#REF!</v>
      </c>
      <c r="D83" s="28">
        <f>[1]Data!H80</f>
        <v>0</v>
      </c>
      <c r="E83" s="29"/>
      <c r="F83" s="30"/>
      <c r="G83" s="30"/>
      <c r="H83" s="30"/>
      <c r="I83" s="31"/>
      <c r="J83" s="29">
        <v>100</v>
      </c>
      <c r="K83" s="29">
        <v>0</v>
      </c>
      <c r="L83" s="30"/>
      <c r="M83" s="31"/>
      <c r="N83" s="30"/>
      <c r="O83" s="29"/>
      <c r="P83" s="30"/>
      <c r="Q83" s="30"/>
      <c r="R83" s="30"/>
      <c r="S83" s="30"/>
      <c r="T83" s="31"/>
      <c r="U83" s="31"/>
      <c r="V83" s="31"/>
      <c r="W83" s="30"/>
      <c r="X83" s="30"/>
      <c r="Y83" s="30"/>
      <c r="Z83" s="30"/>
    </row>
    <row r="84" spans="1:26" s="2" customFormat="1" ht="24" hidden="1" customHeight="1" x14ac:dyDescent="0.25">
      <c r="A84" s="28">
        <v>77</v>
      </c>
      <c r="B84" s="28">
        <f>[1]Data!G81</f>
        <v>0</v>
      </c>
      <c r="C84" s="28" t="e">
        <f>[1]Data!#REF!</f>
        <v>#REF!</v>
      </c>
      <c r="D84" s="28">
        <f>[1]Data!H81</f>
        <v>0</v>
      </c>
      <c r="E84" s="29"/>
      <c r="F84" s="30"/>
      <c r="G84" s="30"/>
      <c r="H84" s="30"/>
      <c r="I84" s="31"/>
      <c r="J84" s="29">
        <v>100</v>
      </c>
      <c r="K84" s="29">
        <v>0</v>
      </c>
      <c r="L84" s="30"/>
      <c r="M84" s="31"/>
      <c r="N84" s="30"/>
      <c r="O84" s="29"/>
      <c r="P84" s="30"/>
      <c r="Q84" s="30"/>
      <c r="R84" s="30"/>
      <c r="S84" s="30"/>
      <c r="T84" s="31"/>
      <c r="U84" s="31"/>
      <c r="V84" s="31"/>
      <c r="W84" s="30"/>
      <c r="X84" s="30"/>
      <c r="Y84" s="30"/>
      <c r="Z84" s="30"/>
    </row>
    <row r="85" spans="1:26" s="2" customFormat="1" ht="24" hidden="1" customHeight="1" x14ac:dyDescent="0.25">
      <c r="A85" s="28">
        <v>78</v>
      </c>
      <c r="B85" s="28">
        <f>[1]Data!G82</f>
        <v>0</v>
      </c>
      <c r="C85" s="28" t="e">
        <f>[1]Data!#REF!</f>
        <v>#REF!</v>
      </c>
      <c r="D85" s="28">
        <f>[1]Data!H82</f>
        <v>0</v>
      </c>
      <c r="E85" s="29"/>
      <c r="F85" s="30"/>
      <c r="G85" s="30"/>
      <c r="H85" s="30"/>
      <c r="I85" s="31"/>
      <c r="J85" s="29">
        <v>100</v>
      </c>
      <c r="K85" s="29">
        <v>0</v>
      </c>
      <c r="L85" s="30"/>
      <c r="M85" s="31"/>
      <c r="N85" s="30"/>
      <c r="O85" s="29"/>
      <c r="P85" s="30"/>
      <c r="Q85" s="30"/>
      <c r="R85" s="30"/>
      <c r="S85" s="30"/>
      <c r="T85" s="31"/>
      <c r="U85" s="31"/>
      <c r="V85" s="31"/>
      <c r="W85" s="30"/>
      <c r="X85" s="30"/>
      <c r="Y85" s="30"/>
      <c r="Z85" s="30"/>
    </row>
    <row r="86" spans="1:26" s="2" customFormat="1" ht="24" hidden="1" customHeight="1" x14ac:dyDescent="0.25">
      <c r="A86" s="28">
        <v>79</v>
      </c>
      <c r="B86" s="28">
        <f>[1]Data!G83</f>
        <v>0</v>
      </c>
      <c r="C86" s="28" t="e">
        <f>[1]Data!#REF!</f>
        <v>#REF!</v>
      </c>
      <c r="D86" s="28">
        <f>[1]Data!H83</f>
        <v>0</v>
      </c>
      <c r="E86" s="29"/>
      <c r="F86" s="30"/>
      <c r="G86" s="30"/>
      <c r="H86" s="30"/>
      <c r="I86" s="31"/>
      <c r="J86" s="29">
        <v>100</v>
      </c>
      <c r="K86" s="29">
        <v>0</v>
      </c>
      <c r="L86" s="30"/>
      <c r="M86" s="31"/>
      <c r="N86" s="30"/>
      <c r="O86" s="29"/>
      <c r="P86" s="30"/>
      <c r="Q86" s="30"/>
      <c r="R86" s="30"/>
      <c r="S86" s="30"/>
      <c r="T86" s="31"/>
      <c r="U86" s="31"/>
      <c r="V86" s="31"/>
      <c r="W86" s="30"/>
      <c r="X86" s="30"/>
      <c r="Y86" s="30"/>
      <c r="Z86" s="30"/>
    </row>
    <row r="87" spans="1:26" s="2" customFormat="1" ht="24" hidden="1" customHeight="1" x14ac:dyDescent="0.25">
      <c r="A87" s="28">
        <v>80</v>
      </c>
      <c r="B87" s="28">
        <f>[1]Data!G84</f>
        <v>0</v>
      </c>
      <c r="C87" s="28" t="e">
        <f>[1]Data!#REF!</f>
        <v>#REF!</v>
      </c>
      <c r="D87" s="28">
        <f>[1]Data!H84</f>
        <v>0</v>
      </c>
      <c r="E87" s="29"/>
      <c r="F87" s="30"/>
      <c r="G87" s="30"/>
      <c r="H87" s="30"/>
      <c r="I87" s="31"/>
      <c r="J87" s="29">
        <v>100</v>
      </c>
      <c r="K87" s="29">
        <v>0</v>
      </c>
      <c r="L87" s="30"/>
      <c r="M87" s="31"/>
      <c r="N87" s="30"/>
      <c r="O87" s="29"/>
      <c r="P87" s="30"/>
      <c r="Q87" s="30"/>
      <c r="R87" s="30"/>
      <c r="S87" s="30"/>
      <c r="T87" s="31"/>
      <c r="U87" s="31"/>
      <c r="V87" s="31"/>
      <c r="W87" s="30"/>
      <c r="X87" s="30"/>
      <c r="Y87" s="30"/>
      <c r="Z87" s="30"/>
    </row>
    <row r="88" spans="1:26" ht="14.5" hidden="1" x14ac:dyDescent="0.25">
      <c r="B88" s="33">
        <f>[1]Data!A88</f>
        <v>1</v>
      </c>
      <c r="E88" s="29"/>
      <c r="F88" s="34">
        <f t="shared" ref="F88:Z88" si="0">((SUMSQ(SUMIFS(F8:F87,$B$8:$B$87,$B$88))))/$B$109</f>
        <v>0</v>
      </c>
      <c r="G88" s="34">
        <f t="shared" si="0"/>
        <v>0</v>
      </c>
      <c r="H88" s="34">
        <f t="shared" si="0"/>
        <v>0</v>
      </c>
      <c r="I88" s="34">
        <f t="shared" si="0"/>
        <v>0</v>
      </c>
      <c r="J88" s="34">
        <f t="shared" si="0"/>
        <v>0</v>
      </c>
      <c r="K88" s="34">
        <f t="shared" si="0"/>
        <v>0</v>
      </c>
      <c r="L88" s="34">
        <f t="shared" si="0"/>
        <v>0</v>
      </c>
      <c r="M88" s="34">
        <f t="shared" si="0"/>
        <v>0</v>
      </c>
      <c r="N88" s="34">
        <f t="shared" si="0"/>
        <v>0</v>
      </c>
      <c r="O88" s="34">
        <f t="shared" si="0"/>
        <v>0</v>
      </c>
      <c r="P88" s="34">
        <f t="shared" si="0"/>
        <v>0</v>
      </c>
      <c r="Q88" s="34">
        <f t="shared" si="0"/>
        <v>0</v>
      </c>
      <c r="R88" s="34">
        <f t="shared" si="0"/>
        <v>0</v>
      </c>
      <c r="S88" s="34">
        <f t="shared" si="0"/>
        <v>0</v>
      </c>
      <c r="T88" s="34">
        <f t="shared" si="0"/>
        <v>0</v>
      </c>
      <c r="U88" s="34">
        <f t="shared" si="0"/>
        <v>0</v>
      </c>
      <c r="V88" s="34">
        <f t="shared" si="0"/>
        <v>0</v>
      </c>
      <c r="W88" s="34">
        <f t="shared" si="0"/>
        <v>0</v>
      </c>
      <c r="X88" s="34">
        <f t="shared" si="0"/>
        <v>0</v>
      </c>
      <c r="Y88" s="34">
        <f t="shared" si="0"/>
        <v>0</v>
      </c>
      <c r="Z88" s="34">
        <f t="shared" si="0"/>
        <v>0</v>
      </c>
    </row>
    <row r="89" spans="1:26" ht="14.5" hidden="1" x14ac:dyDescent="0.25">
      <c r="B89" s="33">
        <f>[1]Data!A89</f>
        <v>2</v>
      </c>
      <c r="E89" s="29"/>
      <c r="F89" s="34">
        <f t="shared" ref="F89:Z89" si="1">((SUMSQ(SUMIFS(F8:F87,$B$8:$B$87,$B$89))))/$B$109</f>
        <v>11449</v>
      </c>
      <c r="G89" s="34">
        <f t="shared" si="1"/>
        <v>0</v>
      </c>
      <c r="H89" s="34">
        <f t="shared" si="1"/>
        <v>0</v>
      </c>
      <c r="I89" s="34">
        <f t="shared" si="1"/>
        <v>0</v>
      </c>
      <c r="J89" s="34">
        <f t="shared" si="1"/>
        <v>40000</v>
      </c>
      <c r="K89" s="34">
        <f t="shared" si="1"/>
        <v>1056.25</v>
      </c>
      <c r="L89" s="34">
        <f t="shared" si="1"/>
        <v>0</v>
      </c>
      <c r="M89" s="34">
        <f t="shared" si="1"/>
        <v>0</v>
      </c>
      <c r="N89" s="34">
        <f t="shared" si="1"/>
        <v>0</v>
      </c>
      <c r="O89" s="34">
        <f t="shared" si="1"/>
        <v>0</v>
      </c>
      <c r="P89" s="34">
        <f t="shared" si="1"/>
        <v>0</v>
      </c>
      <c r="Q89" s="34">
        <f t="shared" si="1"/>
        <v>0</v>
      </c>
      <c r="R89" s="34">
        <f t="shared" si="1"/>
        <v>0</v>
      </c>
      <c r="S89" s="34">
        <f t="shared" si="1"/>
        <v>0</v>
      </c>
      <c r="T89" s="34">
        <f t="shared" si="1"/>
        <v>0</v>
      </c>
      <c r="U89" s="34">
        <f t="shared" si="1"/>
        <v>0</v>
      </c>
      <c r="V89" s="34">
        <f t="shared" si="1"/>
        <v>0</v>
      </c>
      <c r="W89" s="34">
        <f t="shared" si="1"/>
        <v>0</v>
      </c>
      <c r="X89" s="34">
        <f t="shared" si="1"/>
        <v>0</v>
      </c>
      <c r="Y89" s="34">
        <f t="shared" si="1"/>
        <v>0</v>
      </c>
      <c r="Z89" s="34">
        <f t="shared" si="1"/>
        <v>0</v>
      </c>
    </row>
    <row r="90" spans="1:26" ht="14.5" hidden="1" x14ac:dyDescent="0.25">
      <c r="B90" s="33">
        <f>[1]Data!A90</f>
        <v>3</v>
      </c>
      <c r="E90" s="29"/>
      <c r="F90" s="34">
        <f t="shared" ref="F90:Z90" si="2">((SUMSQ(SUMIFS(F8:F87,$B$8:$B$87,$B$90))))/$B$109</f>
        <v>40000</v>
      </c>
      <c r="G90" s="34">
        <f t="shared" si="2"/>
        <v>0</v>
      </c>
      <c r="H90" s="34">
        <f t="shared" si="2"/>
        <v>0</v>
      </c>
      <c r="I90" s="34">
        <f t="shared" si="2"/>
        <v>0</v>
      </c>
      <c r="J90" s="34">
        <f t="shared" si="2"/>
        <v>40000</v>
      </c>
      <c r="K90" s="34">
        <f t="shared" si="2"/>
        <v>0</v>
      </c>
      <c r="L90" s="34">
        <f t="shared" si="2"/>
        <v>0</v>
      </c>
      <c r="M90" s="34">
        <f t="shared" si="2"/>
        <v>0</v>
      </c>
      <c r="N90" s="34">
        <f t="shared" si="2"/>
        <v>0</v>
      </c>
      <c r="O90" s="34">
        <f t="shared" si="2"/>
        <v>0</v>
      </c>
      <c r="P90" s="34">
        <f t="shared" si="2"/>
        <v>0</v>
      </c>
      <c r="Q90" s="34">
        <f t="shared" si="2"/>
        <v>0</v>
      </c>
      <c r="R90" s="34">
        <f t="shared" si="2"/>
        <v>0</v>
      </c>
      <c r="S90" s="34">
        <f t="shared" si="2"/>
        <v>0</v>
      </c>
      <c r="T90" s="34">
        <f t="shared" si="2"/>
        <v>0</v>
      </c>
      <c r="U90" s="34">
        <f t="shared" si="2"/>
        <v>0</v>
      </c>
      <c r="V90" s="34">
        <f t="shared" si="2"/>
        <v>0</v>
      </c>
      <c r="W90" s="34">
        <f t="shared" si="2"/>
        <v>0</v>
      </c>
      <c r="X90" s="34">
        <f t="shared" si="2"/>
        <v>0</v>
      </c>
      <c r="Y90" s="34">
        <f t="shared" si="2"/>
        <v>0</v>
      </c>
      <c r="Z90" s="34">
        <f t="shared" si="2"/>
        <v>0</v>
      </c>
    </row>
    <row r="91" spans="1:26" ht="14.5" hidden="1" x14ac:dyDescent="0.25">
      <c r="B91" s="33">
        <f>[1]Data!A91</f>
        <v>4</v>
      </c>
      <c r="E91" s="29"/>
      <c r="F91" s="34">
        <f t="shared" ref="F91:Z91" si="3">((SUMSQ(SUMIFS(F8:F87,$B$8:$B$87,$B$91))))/$B$109</f>
        <v>2500</v>
      </c>
      <c r="G91" s="34">
        <f t="shared" si="3"/>
        <v>0</v>
      </c>
      <c r="H91" s="34">
        <f t="shared" si="3"/>
        <v>0</v>
      </c>
      <c r="I91" s="34">
        <f t="shared" si="3"/>
        <v>0</v>
      </c>
      <c r="J91" s="34">
        <f t="shared" si="3"/>
        <v>40000</v>
      </c>
      <c r="K91" s="34">
        <f t="shared" si="3"/>
        <v>900</v>
      </c>
      <c r="L91" s="34">
        <f t="shared" si="3"/>
        <v>0</v>
      </c>
      <c r="M91" s="34">
        <f t="shared" si="3"/>
        <v>0</v>
      </c>
      <c r="N91" s="34">
        <f t="shared" si="3"/>
        <v>0</v>
      </c>
      <c r="O91" s="34">
        <f t="shared" si="3"/>
        <v>0</v>
      </c>
      <c r="P91" s="34">
        <f t="shared" si="3"/>
        <v>0</v>
      </c>
      <c r="Q91" s="34">
        <f t="shared" si="3"/>
        <v>0</v>
      </c>
      <c r="R91" s="34">
        <f t="shared" si="3"/>
        <v>0</v>
      </c>
      <c r="S91" s="34">
        <f t="shared" si="3"/>
        <v>0</v>
      </c>
      <c r="T91" s="34">
        <f t="shared" si="3"/>
        <v>0</v>
      </c>
      <c r="U91" s="34">
        <f t="shared" si="3"/>
        <v>0</v>
      </c>
      <c r="V91" s="34">
        <f t="shared" si="3"/>
        <v>0</v>
      </c>
      <c r="W91" s="34">
        <f t="shared" si="3"/>
        <v>0</v>
      </c>
      <c r="X91" s="34">
        <f t="shared" si="3"/>
        <v>0</v>
      </c>
      <c r="Y91" s="34">
        <f t="shared" si="3"/>
        <v>0</v>
      </c>
      <c r="Z91" s="34">
        <f t="shared" si="3"/>
        <v>0</v>
      </c>
    </row>
    <row r="92" spans="1:26" ht="14.5" hidden="1" x14ac:dyDescent="0.25">
      <c r="B92" s="33">
        <f>[1]Data!A92</f>
        <v>5</v>
      </c>
      <c r="E92" s="29"/>
      <c r="F92" s="34">
        <f t="shared" ref="F92:Z92" si="4">((SUMSQ(SUMIFS(F8:F87,$B$8:$B$87,$B$92))))/$B$109</f>
        <v>39204</v>
      </c>
      <c r="G92" s="34">
        <f t="shared" si="4"/>
        <v>0</v>
      </c>
      <c r="H92" s="34">
        <f t="shared" si="4"/>
        <v>0</v>
      </c>
      <c r="I92" s="34">
        <f t="shared" si="4"/>
        <v>0</v>
      </c>
      <c r="J92" s="34">
        <f t="shared" si="4"/>
        <v>40000</v>
      </c>
      <c r="K92" s="34">
        <f t="shared" si="4"/>
        <v>0</v>
      </c>
      <c r="L92" s="34">
        <f t="shared" si="4"/>
        <v>0</v>
      </c>
      <c r="M92" s="34">
        <f t="shared" si="4"/>
        <v>0</v>
      </c>
      <c r="N92" s="34">
        <f t="shared" si="4"/>
        <v>0</v>
      </c>
      <c r="O92" s="34">
        <f t="shared" si="4"/>
        <v>0</v>
      </c>
      <c r="P92" s="34">
        <f t="shared" si="4"/>
        <v>0</v>
      </c>
      <c r="Q92" s="34">
        <f t="shared" si="4"/>
        <v>0</v>
      </c>
      <c r="R92" s="34">
        <f t="shared" si="4"/>
        <v>0</v>
      </c>
      <c r="S92" s="34">
        <f t="shared" si="4"/>
        <v>0</v>
      </c>
      <c r="T92" s="34">
        <f t="shared" si="4"/>
        <v>0</v>
      </c>
      <c r="U92" s="34">
        <f t="shared" si="4"/>
        <v>0</v>
      </c>
      <c r="V92" s="34">
        <f t="shared" si="4"/>
        <v>0</v>
      </c>
      <c r="W92" s="34">
        <f t="shared" si="4"/>
        <v>0</v>
      </c>
      <c r="X92" s="34">
        <f t="shared" si="4"/>
        <v>0</v>
      </c>
      <c r="Y92" s="34">
        <f t="shared" si="4"/>
        <v>0</v>
      </c>
      <c r="Z92" s="34">
        <f t="shared" si="4"/>
        <v>0</v>
      </c>
    </row>
    <row r="93" spans="1:26" ht="14.5" hidden="1" x14ac:dyDescent="0.25">
      <c r="B93" s="33">
        <f>[1]Data!A93</f>
        <v>6</v>
      </c>
      <c r="E93" s="29"/>
      <c r="F93" s="34">
        <f t="shared" ref="F93:Z93" si="5">((SUMSQ(SUMIFS(F8:F87,$B$8:$B$87,$B$93))))/$B$109</f>
        <v>40000</v>
      </c>
      <c r="G93" s="34">
        <f t="shared" si="5"/>
        <v>0</v>
      </c>
      <c r="H93" s="34">
        <f t="shared" si="5"/>
        <v>0</v>
      </c>
      <c r="I93" s="34">
        <f t="shared" si="5"/>
        <v>0</v>
      </c>
      <c r="J93" s="34">
        <f t="shared" si="5"/>
        <v>40000</v>
      </c>
      <c r="K93" s="34">
        <f t="shared" si="5"/>
        <v>6400</v>
      </c>
      <c r="L93" s="34">
        <f t="shared" si="5"/>
        <v>0</v>
      </c>
      <c r="M93" s="34">
        <f t="shared" si="5"/>
        <v>0</v>
      </c>
      <c r="N93" s="34">
        <f t="shared" si="5"/>
        <v>0</v>
      </c>
      <c r="O93" s="34">
        <f t="shared" si="5"/>
        <v>0</v>
      </c>
      <c r="P93" s="34">
        <f t="shared" si="5"/>
        <v>0</v>
      </c>
      <c r="Q93" s="34">
        <f t="shared" si="5"/>
        <v>0</v>
      </c>
      <c r="R93" s="34">
        <f t="shared" si="5"/>
        <v>0</v>
      </c>
      <c r="S93" s="34">
        <f t="shared" si="5"/>
        <v>0</v>
      </c>
      <c r="T93" s="34">
        <f t="shared" si="5"/>
        <v>0</v>
      </c>
      <c r="U93" s="34">
        <f t="shared" si="5"/>
        <v>0</v>
      </c>
      <c r="V93" s="34">
        <f t="shared" si="5"/>
        <v>0</v>
      </c>
      <c r="W93" s="34">
        <f t="shared" si="5"/>
        <v>0</v>
      </c>
      <c r="X93" s="34">
        <f t="shared" si="5"/>
        <v>0</v>
      </c>
      <c r="Y93" s="34">
        <f t="shared" si="5"/>
        <v>0</v>
      </c>
      <c r="Z93" s="34">
        <f t="shared" si="5"/>
        <v>0</v>
      </c>
    </row>
    <row r="94" spans="1:26" ht="14.5" hidden="1" x14ac:dyDescent="0.25">
      <c r="B94" s="33">
        <f>[1]Data!A94</f>
        <v>7</v>
      </c>
      <c r="E94" s="29"/>
      <c r="F94" s="34">
        <f t="shared" ref="F94:Z94" si="6">((SUMSQ(SUMIFS(F8:F87,$B$8:$B$87,$B$94))))/$B$109</f>
        <v>4624</v>
      </c>
      <c r="G94" s="34">
        <f t="shared" si="6"/>
        <v>0</v>
      </c>
      <c r="H94" s="34">
        <f t="shared" si="6"/>
        <v>0</v>
      </c>
      <c r="I94" s="34">
        <f t="shared" si="6"/>
        <v>0</v>
      </c>
      <c r="J94" s="34">
        <f t="shared" si="6"/>
        <v>2256.25</v>
      </c>
      <c r="K94" s="34">
        <f t="shared" si="6"/>
        <v>0</v>
      </c>
      <c r="L94" s="34">
        <f t="shared" si="6"/>
        <v>0</v>
      </c>
      <c r="M94" s="34">
        <f t="shared" si="6"/>
        <v>0</v>
      </c>
      <c r="N94" s="34">
        <f t="shared" si="6"/>
        <v>0</v>
      </c>
      <c r="O94" s="34">
        <f t="shared" si="6"/>
        <v>0</v>
      </c>
      <c r="P94" s="34">
        <f t="shared" si="6"/>
        <v>0</v>
      </c>
      <c r="Q94" s="34">
        <f t="shared" si="6"/>
        <v>0</v>
      </c>
      <c r="R94" s="34">
        <f t="shared" si="6"/>
        <v>0</v>
      </c>
      <c r="S94" s="34">
        <f t="shared" si="6"/>
        <v>0</v>
      </c>
      <c r="T94" s="34">
        <f t="shared" si="6"/>
        <v>0</v>
      </c>
      <c r="U94" s="34">
        <f t="shared" si="6"/>
        <v>0</v>
      </c>
      <c r="V94" s="34">
        <f t="shared" si="6"/>
        <v>0</v>
      </c>
      <c r="W94" s="34">
        <f t="shared" si="6"/>
        <v>0</v>
      </c>
      <c r="X94" s="34">
        <f t="shared" si="6"/>
        <v>0</v>
      </c>
      <c r="Y94" s="34">
        <f t="shared" si="6"/>
        <v>0</v>
      </c>
      <c r="Z94" s="34">
        <f t="shared" si="6"/>
        <v>0</v>
      </c>
    </row>
    <row r="95" spans="1:26" ht="14.5" hidden="1" x14ac:dyDescent="0.25">
      <c r="B95" s="33">
        <f>[1]Data!A95</f>
        <v>8</v>
      </c>
      <c r="E95" s="29"/>
      <c r="F95" s="34">
        <f t="shared" ref="F95:Z95" si="7">((SUMSQ(SUMIFS(F8:F87,$B$8:$B$87,$B$95))))/$B$109</f>
        <v>40000</v>
      </c>
      <c r="G95" s="34">
        <f t="shared" si="7"/>
        <v>0</v>
      </c>
      <c r="H95" s="34">
        <f t="shared" si="7"/>
        <v>0</v>
      </c>
      <c r="I95" s="34">
        <f t="shared" si="7"/>
        <v>0</v>
      </c>
      <c r="J95" s="34">
        <f t="shared" si="7"/>
        <v>35156.25</v>
      </c>
      <c r="K95" s="34">
        <f t="shared" si="7"/>
        <v>11881</v>
      </c>
      <c r="L95" s="34">
        <f t="shared" si="7"/>
        <v>0</v>
      </c>
      <c r="M95" s="34">
        <f t="shared" si="7"/>
        <v>0</v>
      </c>
      <c r="N95" s="34">
        <f t="shared" si="7"/>
        <v>0</v>
      </c>
      <c r="O95" s="34">
        <f t="shared" si="7"/>
        <v>0</v>
      </c>
      <c r="P95" s="34">
        <f t="shared" si="7"/>
        <v>0</v>
      </c>
      <c r="Q95" s="34">
        <f t="shared" si="7"/>
        <v>0</v>
      </c>
      <c r="R95" s="34">
        <f t="shared" si="7"/>
        <v>0</v>
      </c>
      <c r="S95" s="34">
        <f t="shared" si="7"/>
        <v>0</v>
      </c>
      <c r="T95" s="34">
        <f t="shared" si="7"/>
        <v>0</v>
      </c>
      <c r="U95" s="34">
        <f t="shared" si="7"/>
        <v>0</v>
      </c>
      <c r="V95" s="34">
        <f t="shared" si="7"/>
        <v>0</v>
      </c>
      <c r="W95" s="34">
        <f t="shared" si="7"/>
        <v>0</v>
      </c>
      <c r="X95" s="34">
        <f t="shared" si="7"/>
        <v>0</v>
      </c>
      <c r="Y95" s="34">
        <f t="shared" si="7"/>
        <v>0</v>
      </c>
      <c r="Z95" s="34">
        <f t="shared" si="7"/>
        <v>0</v>
      </c>
    </row>
    <row r="96" spans="1:26" ht="14.5" hidden="1" x14ac:dyDescent="0.25">
      <c r="B96" s="33">
        <f>[1]Data!A96</f>
        <v>9</v>
      </c>
      <c r="E96" s="29"/>
      <c r="F96" s="34">
        <f t="shared" ref="F96:Z96" si="8">((SUMSQ(SUMIFS(F8:F87,$B$8:$B$87,$B$96))))/$B$109</f>
        <v>27225</v>
      </c>
      <c r="G96" s="34">
        <f t="shared" si="8"/>
        <v>0</v>
      </c>
      <c r="H96" s="34">
        <f t="shared" si="8"/>
        <v>0</v>
      </c>
      <c r="I96" s="34">
        <f t="shared" si="8"/>
        <v>0</v>
      </c>
      <c r="J96" s="34">
        <f t="shared" si="8"/>
        <v>29584</v>
      </c>
      <c r="K96" s="34">
        <f t="shared" si="8"/>
        <v>1056.25</v>
      </c>
      <c r="L96" s="34">
        <f t="shared" si="8"/>
        <v>0</v>
      </c>
      <c r="M96" s="34">
        <f t="shared" si="8"/>
        <v>0</v>
      </c>
      <c r="N96" s="34">
        <f t="shared" si="8"/>
        <v>0</v>
      </c>
      <c r="O96" s="34">
        <f t="shared" si="8"/>
        <v>0</v>
      </c>
      <c r="P96" s="34">
        <f t="shared" si="8"/>
        <v>0</v>
      </c>
      <c r="Q96" s="34">
        <f t="shared" si="8"/>
        <v>0</v>
      </c>
      <c r="R96" s="34">
        <f t="shared" si="8"/>
        <v>0</v>
      </c>
      <c r="S96" s="34">
        <f t="shared" si="8"/>
        <v>0</v>
      </c>
      <c r="T96" s="34">
        <f t="shared" si="8"/>
        <v>0</v>
      </c>
      <c r="U96" s="34">
        <f t="shared" si="8"/>
        <v>0</v>
      </c>
      <c r="V96" s="34">
        <f t="shared" si="8"/>
        <v>0</v>
      </c>
      <c r="W96" s="34">
        <f t="shared" si="8"/>
        <v>0</v>
      </c>
      <c r="X96" s="34">
        <f t="shared" si="8"/>
        <v>0</v>
      </c>
      <c r="Y96" s="34">
        <f t="shared" si="8"/>
        <v>0</v>
      </c>
      <c r="Z96" s="34">
        <f t="shared" si="8"/>
        <v>0</v>
      </c>
    </row>
    <row r="97" spans="1:26" ht="14.5" hidden="1" x14ac:dyDescent="0.25">
      <c r="B97" s="33">
        <f>[1]Data!A97</f>
        <v>10</v>
      </c>
      <c r="E97" s="29"/>
      <c r="F97" s="34">
        <f t="shared" ref="F97:Z97" si="9">((SUMSQ(SUMIFS(F8:F87,$B$8:$B$87,$B$97))))/$B$109</f>
        <v>40000</v>
      </c>
      <c r="G97" s="34">
        <f t="shared" si="9"/>
        <v>0</v>
      </c>
      <c r="H97" s="34">
        <f t="shared" si="9"/>
        <v>0</v>
      </c>
      <c r="I97" s="34">
        <f t="shared" si="9"/>
        <v>0</v>
      </c>
      <c r="J97" s="34">
        <f t="shared" si="9"/>
        <v>37056.25</v>
      </c>
      <c r="K97" s="34">
        <f t="shared" si="9"/>
        <v>29584</v>
      </c>
      <c r="L97" s="34">
        <f t="shared" si="9"/>
        <v>0</v>
      </c>
      <c r="M97" s="34">
        <f t="shared" si="9"/>
        <v>0</v>
      </c>
      <c r="N97" s="34">
        <f t="shared" si="9"/>
        <v>0</v>
      </c>
      <c r="O97" s="34">
        <f t="shared" si="9"/>
        <v>0</v>
      </c>
      <c r="P97" s="34">
        <f t="shared" si="9"/>
        <v>0</v>
      </c>
      <c r="Q97" s="34">
        <f t="shared" si="9"/>
        <v>0</v>
      </c>
      <c r="R97" s="34">
        <f t="shared" si="9"/>
        <v>0</v>
      </c>
      <c r="S97" s="34">
        <f t="shared" si="9"/>
        <v>0</v>
      </c>
      <c r="T97" s="34">
        <f t="shared" si="9"/>
        <v>0</v>
      </c>
      <c r="U97" s="34">
        <f t="shared" si="9"/>
        <v>0</v>
      </c>
      <c r="V97" s="34">
        <f t="shared" si="9"/>
        <v>0</v>
      </c>
      <c r="W97" s="34">
        <f t="shared" si="9"/>
        <v>0</v>
      </c>
      <c r="X97" s="34">
        <f t="shared" si="9"/>
        <v>0</v>
      </c>
      <c r="Y97" s="34">
        <f t="shared" si="9"/>
        <v>0</v>
      </c>
      <c r="Z97" s="34">
        <f t="shared" si="9"/>
        <v>0</v>
      </c>
    </row>
    <row r="98" spans="1:26" ht="14.5" hidden="1" x14ac:dyDescent="0.25">
      <c r="B98" s="33">
        <f>[1]Data!A98</f>
        <v>11</v>
      </c>
      <c r="E98" s="29"/>
      <c r="F98" s="34">
        <f t="shared" ref="F98:Z98" si="10">((SUMSQ(SUMIFS(F8:F87,$B$8:$B$87,$B$98))))/$B$109</f>
        <v>0</v>
      </c>
      <c r="G98" s="34">
        <f t="shared" si="10"/>
        <v>0</v>
      </c>
      <c r="H98" s="34">
        <f t="shared" si="10"/>
        <v>0</v>
      </c>
      <c r="I98" s="34">
        <f t="shared" si="10"/>
        <v>0</v>
      </c>
      <c r="J98" s="34">
        <f t="shared" si="10"/>
        <v>0</v>
      </c>
      <c r="K98" s="34">
        <f t="shared" si="10"/>
        <v>0</v>
      </c>
      <c r="L98" s="34">
        <f t="shared" si="10"/>
        <v>0</v>
      </c>
      <c r="M98" s="34">
        <f t="shared" si="10"/>
        <v>0</v>
      </c>
      <c r="N98" s="34">
        <f t="shared" si="10"/>
        <v>0</v>
      </c>
      <c r="O98" s="34">
        <f t="shared" si="10"/>
        <v>0</v>
      </c>
      <c r="P98" s="34">
        <f t="shared" si="10"/>
        <v>0</v>
      </c>
      <c r="Q98" s="34">
        <f t="shared" si="10"/>
        <v>0</v>
      </c>
      <c r="R98" s="34">
        <f t="shared" si="10"/>
        <v>0</v>
      </c>
      <c r="S98" s="34">
        <f t="shared" si="10"/>
        <v>0</v>
      </c>
      <c r="T98" s="34">
        <f t="shared" si="10"/>
        <v>0</v>
      </c>
      <c r="U98" s="34">
        <f t="shared" si="10"/>
        <v>0</v>
      </c>
      <c r="V98" s="34">
        <f t="shared" si="10"/>
        <v>0</v>
      </c>
      <c r="W98" s="34">
        <f t="shared" si="10"/>
        <v>0</v>
      </c>
      <c r="X98" s="34">
        <f t="shared" si="10"/>
        <v>0</v>
      </c>
      <c r="Y98" s="34">
        <f t="shared" si="10"/>
        <v>0</v>
      </c>
      <c r="Z98" s="34">
        <f t="shared" si="10"/>
        <v>0</v>
      </c>
    </row>
    <row r="99" spans="1:26" ht="14.5" hidden="1" x14ac:dyDescent="0.25">
      <c r="B99" s="33">
        <f>[1]Data!A99</f>
        <v>12</v>
      </c>
      <c r="E99" s="29"/>
      <c r="F99" s="34">
        <f t="shared" ref="F99:Z99" si="11">((SUMSQ(SUMIFS(F8:F87,$B$8:$B$87,$B$99))))/$B$109</f>
        <v>0</v>
      </c>
      <c r="G99" s="34">
        <f t="shared" si="11"/>
        <v>0</v>
      </c>
      <c r="H99" s="34">
        <f t="shared" si="11"/>
        <v>0</v>
      </c>
      <c r="I99" s="34">
        <f t="shared" si="11"/>
        <v>0</v>
      </c>
      <c r="J99" s="34">
        <f t="shared" si="11"/>
        <v>0</v>
      </c>
      <c r="K99" s="34">
        <f t="shared" si="11"/>
        <v>0</v>
      </c>
      <c r="L99" s="34">
        <f t="shared" si="11"/>
        <v>0</v>
      </c>
      <c r="M99" s="34">
        <f t="shared" si="11"/>
        <v>0</v>
      </c>
      <c r="N99" s="34">
        <f t="shared" si="11"/>
        <v>0</v>
      </c>
      <c r="O99" s="34">
        <f t="shared" si="11"/>
        <v>0</v>
      </c>
      <c r="P99" s="34">
        <f t="shared" si="11"/>
        <v>0</v>
      </c>
      <c r="Q99" s="34">
        <f t="shared" si="11"/>
        <v>0</v>
      </c>
      <c r="R99" s="34">
        <f t="shared" si="11"/>
        <v>0</v>
      </c>
      <c r="S99" s="34">
        <f t="shared" si="11"/>
        <v>0</v>
      </c>
      <c r="T99" s="34">
        <f t="shared" si="11"/>
        <v>0</v>
      </c>
      <c r="U99" s="34">
        <f t="shared" si="11"/>
        <v>0</v>
      </c>
      <c r="V99" s="34">
        <f t="shared" si="11"/>
        <v>0</v>
      </c>
      <c r="W99" s="34">
        <f t="shared" si="11"/>
        <v>0</v>
      </c>
      <c r="X99" s="34">
        <f t="shared" si="11"/>
        <v>0</v>
      </c>
      <c r="Y99" s="34">
        <f t="shared" si="11"/>
        <v>0</v>
      </c>
      <c r="Z99" s="34">
        <f t="shared" si="11"/>
        <v>0</v>
      </c>
    </row>
    <row r="100" spans="1:26" ht="14.5" hidden="1" x14ac:dyDescent="0.25">
      <c r="B100" s="33">
        <f>[1]Data!A100</f>
        <v>13</v>
      </c>
      <c r="E100" s="29"/>
      <c r="F100" s="34">
        <f t="shared" ref="F100:Z100" si="12">((SUMSQ(SUMIFS(F8:F87,$B$8:$B$87,$B$100))))/$B$109</f>
        <v>0</v>
      </c>
      <c r="G100" s="34">
        <f t="shared" si="12"/>
        <v>0</v>
      </c>
      <c r="H100" s="34">
        <f t="shared" si="12"/>
        <v>0</v>
      </c>
      <c r="I100" s="34">
        <f t="shared" si="12"/>
        <v>0</v>
      </c>
      <c r="J100" s="34">
        <f t="shared" si="12"/>
        <v>0</v>
      </c>
      <c r="K100" s="34">
        <f t="shared" si="12"/>
        <v>0</v>
      </c>
      <c r="L100" s="34">
        <f t="shared" si="12"/>
        <v>0</v>
      </c>
      <c r="M100" s="34">
        <f t="shared" si="12"/>
        <v>0</v>
      </c>
      <c r="N100" s="34">
        <f t="shared" si="12"/>
        <v>0</v>
      </c>
      <c r="O100" s="34">
        <f t="shared" si="12"/>
        <v>0</v>
      </c>
      <c r="P100" s="34">
        <f t="shared" si="12"/>
        <v>0</v>
      </c>
      <c r="Q100" s="34">
        <f t="shared" si="12"/>
        <v>0</v>
      </c>
      <c r="R100" s="34">
        <f t="shared" si="12"/>
        <v>0</v>
      </c>
      <c r="S100" s="34">
        <f t="shared" si="12"/>
        <v>0</v>
      </c>
      <c r="T100" s="34">
        <f t="shared" si="12"/>
        <v>0</v>
      </c>
      <c r="U100" s="34">
        <f t="shared" si="12"/>
        <v>0</v>
      </c>
      <c r="V100" s="34">
        <f t="shared" si="12"/>
        <v>0</v>
      </c>
      <c r="W100" s="34">
        <f t="shared" si="12"/>
        <v>0</v>
      </c>
      <c r="X100" s="34">
        <f t="shared" si="12"/>
        <v>0</v>
      </c>
      <c r="Y100" s="34">
        <f t="shared" si="12"/>
        <v>0</v>
      </c>
      <c r="Z100" s="34">
        <f t="shared" si="12"/>
        <v>0</v>
      </c>
    </row>
    <row r="101" spans="1:26" ht="14.5" hidden="1" x14ac:dyDescent="0.25">
      <c r="B101" s="33">
        <f>[1]Data!A101</f>
        <v>14</v>
      </c>
      <c r="E101" s="29"/>
      <c r="F101" s="34">
        <f t="shared" ref="F101:Z101" si="13">((SUMSQ(SUMIFS(F8:F87,$B$8:$B$87,$B$101))))/$B$109</f>
        <v>0</v>
      </c>
      <c r="G101" s="34">
        <f t="shared" si="13"/>
        <v>0</v>
      </c>
      <c r="H101" s="34">
        <f t="shared" si="13"/>
        <v>0</v>
      </c>
      <c r="I101" s="34">
        <f t="shared" si="13"/>
        <v>0</v>
      </c>
      <c r="J101" s="34">
        <f t="shared" si="13"/>
        <v>0</v>
      </c>
      <c r="K101" s="34">
        <f t="shared" si="13"/>
        <v>0</v>
      </c>
      <c r="L101" s="34">
        <f t="shared" si="13"/>
        <v>0</v>
      </c>
      <c r="M101" s="34">
        <f t="shared" si="13"/>
        <v>0</v>
      </c>
      <c r="N101" s="34">
        <f t="shared" si="13"/>
        <v>0</v>
      </c>
      <c r="O101" s="34">
        <f t="shared" si="13"/>
        <v>0</v>
      </c>
      <c r="P101" s="34">
        <f t="shared" si="13"/>
        <v>0</v>
      </c>
      <c r="Q101" s="34">
        <f t="shared" si="13"/>
        <v>0</v>
      </c>
      <c r="R101" s="34">
        <f t="shared" si="13"/>
        <v>0</v>
      </c>
      <c r="S101" s="34">
        <f t="shared" si="13"/>
        <v>0</v>
      </c>
      <c r="T101" s="34">
        <f t="shared" si="13"/>
        <v>0</v>
      </c>
      <c r="U101" s="34">
        <f t="shared" si="13"/>
        <v>0</v>
      </c>
      <c r="V101" s="34">
        <f t="shared" si="13"/>
        <v>0</v>
      </c>
      <c r="W101" s="34">
        <f t="shared" si="13"/>
        <v>0</v>
      </c>
      <c r="X101" s="34">
        <f t="shared" si="13"/>
        <v>0</v>
      </c>
      <c r="Y101" s="34">
        <f t="shared" si="13"/>
        <v>0</v>
      </c>
      <c r="Z101" s="34">
        <f t="shared" si="13"/>
        <v>0</v>
      </c>
    </row>
    <row r="102" spans="1:26" ht="14.5" hidden="1" x14ac:dyDescent="0.25">
      <c r="B102" s="33">
        <f>[1]Data!A102</f>
        <v>15</v>
      </c>
      <c r="E102" s="29"/>
      <c r="F102" s="34">
        <f t="shared" ref="F102:Z102" si="14">((SUMSQ(SUMIFS(F8:F87,$B$8:$B$87,$B$102))))/$B$109</f>
        <v>0</v>
      </c>
      <c r="G102" s="34">
        <f t="shared" si="14"/>
        <v>0</v>
      </c>
      <c r="H102" s="34">
        <f t="shared" si="14"/>
        <v>0</v>
      </c>
      <c r="I102" s="34">
        <f t="shared" si="14"/>
        <v>0</v>
      </c>
      <c r="J102" s="34">
        <f t="shared" si="14"/>
        <v>0</v>
      </c>
      <c r="K102" s="34">
        <f t="shared" si="14"/>
        <v>0</v>
      </c>
      <c r="L102" s="34">
        <f t="shared" si="14"/>
        <v>0</v>
      </c>
      <c r="M102" s="34">
        <f t="shared" si="14"/>
        <v>0</v>
      </c>
      <c r="N102" s="34">
        <f t="shared" si="14"/>
        <v>0</v>
      </c>
      <c r="O102" s="34">
        <f t="shared" si="14"/>
        <v>0</v>
      </c>
      <c r="P102" s="34">
        <f t="shared" si="14"/>
        <v>0</v>
      </c>
      <c r="Q102" s="34">
        <f t="shared" si="14"/>
        <v>0</v>
      </c>
      <c r="R102" s="34">
        <f t="shared" si="14"/>
        <v>0</v>
      </c>
      <c r="S102" s="34">
        <f t="shared" si="14"/>
        <v>0</v>
      </c>
      <c r="T102" s="34">
        <f t="shared" si="14"/>
        <v>0</v>
      </c>
      <c r="U102" s="34">
        <f t="shared" si="14"/>
        <v>0</v>
      </c>
      <c r="V102" s="34">
        <f t="shared" si="14"/>
        <v>0</v>
      </c>
      <c r="W102" s="34">
        <f t="shared" si="14"/>
        <v>0</v>
      </c>
      <c r="X102" s="34">
        <f t="shared" si="14"/>
        <v>0</v>
      </c>
      <c r="Y102" s="34">
        <f t="shared" si="14"/>
        <v>0</v>
      </c>
      <c r="Z102" s="34">
        <f t="shared" si="14"/>
        <v>0</v>
      </c>
    </row>
    <row r="103" spans="1:26" ht="14.5" hidden="1" x14ac:dyDescent="0.25">
      <c r="B103" s="33">
        <f>[1]Data!A103</f>
        <v>16</v>
      </c>
      <c r="E103" s="29"/>
      <c r="F103" s="34">
        <f t="shared" ref="F103:Z103" si="15">((SUMSQ(SUMIFS(F8:F87,$B$8:$B$87,$B$103))))/$B$109</f>
        <v>0</v>
      </c>
      <c r="G103" s="34">
        <f t="shared" si="15"/>
        <v>0</v>
      </c>
      <c r="H103" s="34">
        <f t="shared" si="15"/>
        <v>0</v>
      </c>
      <c r="I103" s="34">
        <f t="shared" si="15"/>
        <v>0</v>
      </c>
      <c r="J103" s="34">
        <f t="shared" si="15"/>
        <v>0</v>
      </c>
      <c r="K103" s="34">
        <f t="shared" si="15"/>
        <v>0</v>
      </c>
      <c r="L103" s="34">
        <f t="shared" si="15"/>
        <v>0</v>
      </c>
      <c r="M103" s="34">
        <f t="shared" si="15"/>
        <v>0</v>
      </c>
      <c r="N103" s="34">
        <f t="shared" si="15"/>
        <v>0</v>
      </c>
      <c r="O103" s="34">
        <f t="shared" si="15"/>
        <v>0</v>
      </c>
      <c r="P103" s="34">
        <f t="shared" si="15"/>
        <v>0</v>
      </c>
      <c r="Q103" s="34">
        <f t="shared" si="15"/>
        <v>0</v>
      </c>
      <c r="R103" s="34">
        <f t="shared" si="15"/>
        <v>0</v>
      </c>
      <c r="S103" s="34">
        <f t="shared" si="15"/>
        <v>0</v>
      </c>
      <c r="T103" s="34">
        <f t="shared" si="15"/>
        <v>0</v>
      </c>
      <c r="U103" s="34">
        <f t="shared" si="15"/>
        <v>0</v>
      </c>
      <c r="V103" s="34">
        <f t="shared" si="15"/>
        <v>0</v>
      </c>
      <c r="W103" s="34">
        <f t="shared" si="15"/>
        <v>0</v>
      </c>
      <c r="X103" s="34">
        <f t="shared" si="15"/>
        <v>0</v>
      </c>
      <c r="Y103" s="34">
        <f t="shared" si="15"/>
        <v>0</v>
      </c>
      <c r="Z103" s="34">
        <f t="shared" si="15"/>
        <v>0</v>
      </c>
    </row>
    <row r="104" spans="1:26" ht="14.5" hidden="1" x14ac:dyDescent="0.25">
      <c r="B104" s="33">
        <f>[1]Data!A104</f>
        <v>17</v>
      </c>
      <c r="E104" s="29"/>
      <c r="F104" s="34">
        <f t="shared" ref="F104:Z104" si="16">((SUMSQ(SUMIFS(F8:F87,$B$8:$B$87,$B$104))))/$B$109</f>
        <v>0</v>
      </c>
      <c r="G104" s="34">
        <f t="shared" si="16"/>
        <v>0</v>
      </c>
      <c r="H104" s="34">
        <f t="shared" si="16"/>
        <v>0</v>
      </c>
      <c r="I104" s="34">
        <f t="shared" si="16"/>
        <v>0</v>
      </c>
      <c r="J104" s="34">
        <f t="shared" si="16"/>
        <v>0</v>
      </c>
      <c r="K104" s="34">
        <f t="shared" si="16"/>
        <v>0</v>
      </c>
      <c r="L104" s="34">
        <f t="shared" si="16"/>
        <v>0</v>
      </c>
      <c r="M104" s="34">
        <f t="shared" si="16"/>
        <v>0</v>
      </c>
      <c r="N104" s="34">
        <f t="shared" si="16"/>
        <v>0</v>
      </c>
      <c r="O104" s="34">
        <f t="shared" si="16"/>
        <v>0</v>
      </c>
      <c r="P104" s="34">
        <f t="shared" si="16"/>
        <v>0</v>
      </c>
      <c r="Q104" s="34">
        <f t="shared" si="16"/>
        <v>0</v>
      </c>
      <c r="R104" s="34">
        <f t="shared" si="16"/>
        <v>0</v>
      </c>
      <c r="S104" s="34">
        <f t="shared" si="16"/>
        <v>0</v>
      </c>
      <c r="T104" s="34">
        <f t="shared" si="16"/>
        <v>0</v>
      </c>
      <c r="U104" s="34">
        <f t="shared" si="16"/>
        <v>0</v>
      </c>
      <c r="V104" s="34">
        <f t="shared" si="16"/>
        <v>0</v>
      </c>
      <c r="W104" s="34">
        <f t="shared" si="16"/>
        <v>0</v>
      </c>
      <c r="X104" s="34">
        <f t="shared" si="16"/>
        <v>0</v>
      </c>
      <c r="Y104" s="34">
        <f t="shared" si="16"/>
        <v>0</v>
      </c>
      <c r="Z104" s="34">
        <f t="shared" si="16"/>
        <v>0</v>
      </c>
    </row>
    <row r="105" spans="1:26" ht="14.5" hidden="1" x14ac:dyDescent="0.25">
      <c r="B105" s="33">
        <f>[1]Data!A105</f>
        <v>18</v>
      </c>
      <c r="E105" s="29"/>
      <c r="F105" s="34">
        <f t="shared" ref="F105:Z105" si="17">((SUMSQ(SUMIFS(F8:F87,$B$8:$B$87,$B$105))))/$B$109</f>
        <v>0</v>
      </c>
      <c r="G105" s="34">
        <f t="shared" si="17"/>
        <v>0</v>
      </c>
      <c r="H105" s="34">
        <f t="shared" si="17"/>
        <v>0</v>
      </c>
      <c r="I105" s="34">
        <f t="shared" si="17"/>
        <v>0</v>
      </c>
      <c r="J105" s="34">
        <f t="shared" si="17"/>
        <v>0</v>
      </c>
      <c r="K105" s="34">
        <f t="shared" si="17"/>
        <v>0</v>
      </c>
      <c r="L105" s="34">
        <f t="shared" si="17"/>
        <v>0</v>
      </c>
      <c r="M105" s="34">
        <f t="shared" si="17"/>
        <v>0</v>
      </c>
      <c r="N105" s="34">
        <f t="shared" si="17"/>
        <v>0</v>
      </c>
      <c r="O105" s="34">
        <f t="shared" si="17"/>
        <v>0</v>
      </c>
      <c r="P105" s="34">
        <f t="shared" si="17"/>
        <v>0</v>
      </c>
      <c r="Q105" s="34">
        <f t="shared" si="17"/>
        <v>0</v>
      </c>
      <c r="R105" s="34">
        <f t="shared" si="17"/>
        <v>0</v>
      </c>
      <c r="S105" s="34">
        <f t="shared" si="17"/>
        <v>0</v>
      </c>
      <c r="T105" s="34">
        <f t="shared" si="17"/>
        <v>0</v>
      </c>
      <c r="U105" s="34">
        <f t="shared" si="17"/>
        <v>0</v>
      </c>
      <c r="V105" s="34">
        <f t="shared" si="17"/>
        <v>0</v>
      </c>
      <c r="W105" s="34">
        <f t="shared" si="17"/>
        <v>0</v>
      </c>
      <c r="X105" s="34">
        <f t="shared" si="17"/>
        <v>0</v>
      </c>
      <c r="Y105" s="34">
        <f t="shared" si="17"/>
        <v>0</v>
      </c>
      <c r="Z105" s="34">
        <f t="shared" si="17"/>
        <v>0</v>
      </c>
    </row>
    <row r="106" spans="1:26" ht="14.5" hidden="1" x14ac:dyDescent="0.25">
      <c r="B106" s="33">
        <f>[1]Data!A106</f>
        <v>19</v>
      </c>
      <c r="E106" s="29"/>
      <c r="F106" s="34">
        <f t="shared" ref="F106:Z106" si="18">((SUMSQ(SUMIFS(F8:F87,$B$8:$B$87,$B$106))))/$B$109</f>
        <v>0</v>
      </c>
      <c r="G106" s="34">
        <f t="shared" si="18"/>
        <v>0</v>
      </c>
      <c r="H106" s="34">
        <f t="shared" si="18"/>
        <v>0</v>
      </c>
      <c r="I106" s="34">
        <f t="shared" si="18"/>
        <v>0</v>
      </c>
      <c r="J106" s="34">
        <f t="shared" si="18"/>
        <v>0</v>
      </c>
      <c r="K106" s="34">
        <f t="shared" si="18"/>
        <v>0</v>
      </c>
      <c r="L106" s="34">
        <f t="shared" si="18"/>
        <v>0</v>
      </c>
      <c r="M106" s="34">
        <f t="shared" si="18"/>
        <v>0</v>
      </c>
      <c r="N106" s="34">
        <f t="shared" si="18"/>
        <v>0</v>
      </c>
      <c r="O106" s="34">
        <f t="shared" si="18"/>
        <v>0</v>
      </c>
      <c r="P106" s="34">
        <f t="shared" si="18"/>
        <v>0</v>
      </c>
      <c r="Q106" s="34">
        <f t="shared" si="18"/>
        <v>0</v>
      </c>
      <c r="R106" s="34">
        <f t="shared" si="18"/>
        <v>0</v>
      </c>
      <c r="S106" s="34">
        <f t="shared" si="18"/>
        <v>0</v>
      </c>
      <c r="T106" s="34">
        <f t="shared" si="18"/>
        <v>0</v>
      </c>
      <c r="U106" s="34">
        <f t="shared" si="18"/>
        <v>0</v>
      </c>
      <c r="V106" s="34">
        <f t="shared" si="18"/>
        <v>0</v>
      </c>
      <c r="W106" s="34">
        <f t="shared" si="18"/>
        <v>0</v>
      </c>
      <c r="X106" s="34">
        <f t="shared" si="18"/>
        <v>0</v>
      </c>
      <c r="Y106" s="34">
        <f t="shared" si="18"/>
        <v>0</v>
      </c>
      <c r="Z106" s="34">
        <f t="shared" si="18"/>
        <v>0</v>
      </c>
    </row>
    <row r="107" spans="1:26" ht="14.5" hidden="1" x14ac:dyDescent="0.25">
      <c r="B107" s="33">
        <f>[1]Data!A107</f>
        <v>20</v>
      </c>
      <c r="E107" s="29"/>
      <c r="F107" s="34">
        <f t="shared" ref="F107:Z107" si="19">((SUMSQ(SUMIFS(F8:F87,$B$8:$B$87,$B$107))))/$B$109</f>
        <v>0</v>
      </c>
      <c r="G107" s="34">
        <f t="shared" si="19"/>
        <v>0</v>
      </c>
      <c r="H107" s="34">
        <f t="shared" si="19"/>
        <v>0</v>
      </c>
      <c r="I107" s="34">
        <f t="shared" si="19"/>
        <v>0</v>
      </c>
      <c r="J107" s="34">
        <f t="shared" si="19"/>
        <v>0</v>
      </c>
      <c r="K107" s="34">
        <f t="shared" si="19"/>
        <v>0</v>
      </c>
      <c r="L107" s="34">
        <f t="shared" si="19"/>
        <v>0</v>
      </c>
      <c r="M107" s="34">
        <f t="shared" si="19"/>
        <v>0</v>
      </c>
      <c r="N107" s="34">
        <f t="shared" si="19"/>
        <v>0</v>
      </c>
      <c r="O107" s="34">
        <f t="shared" si="19"/>
        <v>0</v>
      </c>
      <c r="P107" s="34">
        <f t="shared" si="19"/>
        <v>0</v>
      </c>
      <c r="Q107" s="34">
        <f t="shared" si="19"/>
        <v>0</v>
      </c>
      <c r="R107" s="34">
        <f t="shared" si="19"/>
        <v>0</v>
      </c>
      <c r="S107" s="34">
        <f t="shared" si="19"/>
        <v>0</v>
      </c>
      <c r="T107" s="34">
        <f t="shared" si="19"/>
        <v>0</v>
      </c>
      <c r="U107" s="34">
        <f t="shared" si="19"/>
        <v>0</v>
      </c>
      <c r="V107" s="34">
        <f t="shared" si="19"/>
        <v>0</v>
      </c>
      <c r="W107" s="34">
        <f t="shared" si="19"/>
        <v>0</v>
      </c>
      <c r="X107" s="34">
        <f t="shared" si="19"/>
        <v>0</v>
      </c>
      <c r="Y107" s="34">
        <f t="shared" si="19"/>
        <v>0</v>
      </c>
      <c r="Z107" s="34">
        <f t="shared" si="19"/>
        <v>0</v>
      </c>
    </row>
    <row r="108" spans="1:26" ht="14.5" hidden="1" x14ac:dyDescent="0.25">
      <c r="E108" s="29"/>
    </row>
    <row r="109" spans="1:26" ht="14.5" hidden="1" x14ac:dyDescent="0.25">
      <c r="A109" s="35" t="s">
        <v>14</v>
      </c>
      <c r="B109" s="33">
        <f>[1]Data!B16</f>
        <v>4</v>
      </c>
      <c r="E109" s="29"/>
    </row>
    <row r="110" spans="1:26" ht="14.5" hidden="1" x14ac:dyDescent="0.25">
      <c r="A110" s="35" t="s">
        <v>15</v>
      </c>
      <c r="B110" s="33">
        <f>[1]Data!B15</f>
        <v>10</v>
      </c>
      <c r="E110" s="29"/>
    </row>
    <row r="111" spans="1:26" ht="14.5" hidden="1" x14ac:dyDescent="0.25">
      <c r="A111" s="35" t="s">
        <v>16</v>
      </c>
      <c r="B111" s="33">
        <f>[1]Data!B15*[1]Data!B16</f>
        <v>40</v>
      </c>
      <c r="E111" s="29"/>
    </row>
    <row r="112" spans="1:26" ht="14.5" hidden="1" x14ac:dyDescent="0.25">
      <c r="A112" s="36" t="s">
        <v>17</v>
      </c>
      <c r="E112" s="29"/>
      <c r="F112" s="37">
        <f t="shared" ref="F112:Z112" si="20">SUM(F8:F87)</f>
        <v>2776</v>
      </c>
      <c r="G112" s="37">
        <f t="shared" si="20"/>
        <v>0</v>
      </c>
      <c r="H112" s="37">
        <f t="shared" si="20"/>
        <v>0</v>
      </c>
      <c r="I112" s="37">
        <f t="shared" si="20"/>
        <v>0</v>
      </c>
      <c r="J112" s="37">
        <f t="shared" si="20"/>
        <v>7199</v>
      </c>
      <c r="K112" s="37">
        <f t="shared" si="20"/>
        <v>912</v>
      </c>
      <c r="L112" s="37">
        <f t="shared" si="20"/>
        <v>0</v>
      </c>
      <c r="M112" s="37">
        <f t="shared" si="20"/>
        <v>0</v>
      </c>
      <c r="N112" s="37">
        <f t="shared" si="20"/>
        <v>0</v>
      </c>
      <c r="O112" s="37">
        <f t="shared" si="20"/>
        <v>0</v>
      </c>
      <c r="P112" s="37">
        <f t="shared" si="20"/>
        <v>0</v>
      </c>
      <c r="Q112" s="37">
        <f t="shared" si="20"/>
        <v>0</v>
      </c>
      <c r="R112" s="37">
        <f t="shared" si="20"/>
        <v>0</v>
      </c>
      <c r="S112" s="37">
        <f t="shared" si="20"/>
        <v>0</v>
      </c>
      <c r="T112" s="37">
        <f t="shared" si="20"/>
        <v>0</v>
      </c>
      <c r="U112" s="37">
        <f t="shared" si="20"/>
        <v>0</v>
      </c>
      <c r="V112" s="37">
        <f t="shared" si="20"/>
        <v>0</v>
      </c>
      <c r="W112" s="37">
        <f t="shared" si="20"/>
        <v>0</v>
      </c>
      <c r="X112" s="37">
        <f t="shared" si="20"/>
        <v>0</v>
      </c>
      <c r="Y112" s="37">
        <f t="shared" si="20"/>
        <v>0</v>
      </c>
      <c r="Z112" s="37">
        <f t="shared" si="20"/>
        <v>0</v>
      </c>
    </row>
    <row r="113" spans="1:26" ht="14.5" hidden="1" x14ac:dyDescent="0.25">
      <c r="A113" s="36" t="s">
        <v>18</v>
      </c>
      <c r="E113" s="29"/>
      <c r="F113" s="37">
        <f t="shared" ref="F113:Z113" si="21">F112/$B$111</f>
        <v>69.400000000000006</v>
      </c>
      <c r="G113" s="37">
        <f t="shared" si="21"/>
        <v>0</v>
      </c>
      <c r="H113" s="37">
        <f t="shared" si="21"/>
        <v>0</v>
      </c>
      <c r="I113" s="37">
        <f t="shared" si="21"/>
        <v>0</v>
      </c>
      <c r="J113" s="37">
        <f t="shared" si="21"/>
        <v>179.97499999999999</v>
      </c>
      <c r="K113" s="37">
        <f t="shared" si="21"/>
        <v>22.8</v>
      </c>
      <c r="L113" s="37">
        <f t="shared" si="21"/>
        <v>0</v>
      </c>
      <c r="M113" s="37">
        <f t="shared" si="21"/>
        <v>0</v>
      </c>
      <c r="N113" s="37">
        <f t="shared" si="21"/>
        <v>0</v>
      </c>
      <c r="O113" s="37">
        <f t="shared" si="21"/>
        <v>0</v>
      </c>
      <c r="P113" s="37">
        <f t="shared" si="21"/>
        <v>0</v>
      </c>
      <c r="Q113" s="37">
        <f t="shared" si="21"/>
        <v>0</v>
      </c>
      <c r="R113" s="37">
        <f t="shared" si="21"/>
        <v>0</v>
      </c>
      <c r="S113" s="37">
        <f t="shared" si="21"/>
        <v>0</v>
      </c>
      <c r="T113" s="37">
        <f t="shared" si="21"/>
        <v>0</v>
      </c>
      <c r="U113" s="37">
        <f t="shared" si="21"/>
        <v>0</v>
      </c>
      <c r="V113" s="37">
        <f t="shared" si="21"/>
        <v>0</v>
      </c>
      <c r="W113" s="37">
        <f t="shared" si="21"/>
        <v>0</v>
      </c>
      <c r="X113" s="37">
        <f t="shared" si="21"/>
        <v>0</v>
      </c>
      <c r="Y113" s="37">
        <f t="shared" si="21"/>
        <v>0</v>
      </c>
      <c r="Z113" s="37">
        <f t="shared" si="21"/>
        <v>0</v>
      </c>
    </row>
    <row r="114" spans="1:26" ht="14.5" hidden="1" x14ac:dyDescent="0.25">
      <c r="E114" s="29"/>
    </row>
    <row r="115" spans="1:26" ht="14.5" hidden="1" x14ac:dyDescent="0.25">
      <c r="A115" s="38" t="s">
        <v>19</v>
      </c>
      <c r="E115" s="29"/>
      <c r="F115" s="39">
        <f t="shared" ref="F115:Z115" si="22">((SUMSQ(SUM(F8:F87)))/$B$111)</f>
        <v>192654.4</v>
      </c>
      <c r="G115" s="39">
        <f t="shared" si="22"/>
        <v>0</v>
      </c>
      <c r="H115" s="39">
        <f t="shared" si="22"/>
        <v>0</v>
      </c>
      <c r="I115" s="39">
        <f t="shared" si="22"/>
        <v>0</v>
      </c>
      <c r="J115" s="39">
        <f t="shared" si="22"/>
        <v>1295640.0249999999</v>
      </c>
      <c r="K115" s="39">
        <f t="shared" si="22"/>
        <v>20793.599999999999</v>
      </c>
      <c r="L115" s="39">
        <f t="shared" si="22"/>
        <v>0</v>
      </c>
      <c r="M115" s="39">
        <f t="shared" si="22"/>
        <v>0</v>
      </c>
      <c r="N115" s="39">
        <f t="shared" si="22"/>
        <v>0</v>
      </c>
      <c r="O115" s="39">
        <f t="shared" si="22"/>
        <v>0</v>
      </c>
      <c r="P115" s="39">
        <f t="shared" si="22"/>
        <v>0</v>
      </c>
      <c r="Q115" s="39">
        <f t="shared" si="22"/>
        <v>0</v>
      </c>
      <c r="R115" s="39">
        <f t="shared" si="22"/>
        <v>0</v>
      </c>
      <c r="S115" s="39">
        <f t="shared" si="22"/>
        <v>0</v>
      </c>
      <c r="T115" s="39">
        <f t="shared" si="22"/>
        <v>0</v>
      </c>
      <c r="U115" s="39">
        <f t="shared" si="22"/>
        <v>0</v>
      </c>
      <c r="V115" s="39">
        <f t="shared" si="22"/>
        <v>0</v>
      </c>
      <c r="W115" s="39">
        <f t="shared" si="22"/>
        <v>0</v>
      </c>
      <c r="X115" s="39">
        <f t="shared" si="22"/>
        <v>0</v>
      </c>
      <c r="Y115" s="39">
        <f t="shared" si="22"/>
        <v>0</v>
      </c>
      <c r="Z115" s="39">
        <f t="shared" si="22"/>
        <v>0</v>
      </c>
    </row>
    <row r="116" spans="1:26" ht="14.5" hidden="1" x14ac:dyDescent="0.25">
      <c r="E116" s="29"/>
    </row>
    <row r="117" spans="1:26" ht="14.5" hidden="1" x14ac:dyDescent="0.25">
      <c r="A117" s="40" t="s">
        <v>20</v>
      </c>
      <c r="E117" s="29"/>
      <c r="F117" s="41">
        <f t="shared" ref="F117:Z117" si="23">(SUM(F88:F107))-F115</f>
        <v>52347.600000000006</v>
      </c>
      <c r="G117" s="41">
        <f t="shared" si="23"/>
        <v>0</v>
      </c>
      <c r="H117" s="41">
        <f t="shared" si="23"/>
        <v>0</v>
      </c>
      <c r="I117" s="41">
        <f t="shared" si="23"/>
        <v>0</v>
      </c>
      <c r="J117" s="41">
        <f t="shared" si="23"/>
        <v>-991587.27499999991</v>
      </c>
      <c r="K117" s="41">
        <f t="shared" si="23"/>
        <v>30083.9</v>
      </c>
      <c r="L117" s="41">
        <f t="shared" si="23"/>
        <v>0</v>
      </c>
      <c r="M117" s="41">
        <f t="shared" si="23"/>
        <v>0</v>
      </c>
      <c r="N117" s="41">
        <f t="shared" si="23"/>
        <v>0</v>
      </c>
      <c r="O117" s="41">
        <f t="shared" si="23"/>
        <v>0</v>
      </c>
      <c r="P117" s="41">
        <f t="shared" si="23"/>
        <v>0</v>
      </c>
      <c r="Q117" s="41">
        <f t="shared" si="23"/>
        <v>0</v>
      </c>
      <c r="R117" s="41">
        <f t="shared" si="23"/>
        <v>0</v>
      </c>
      <c r="S117" s="41">
        <f t="shared" si="23"/>
        <v>0</v>
      </c>
      <c r="T117" s="41">
        <f t="shared" si="23"/>
        <v>0</v>
      </c>
      <c r="U117" s="41">
        <f t="shared" si="23"/>
        <v>0</v>
      </c>
      <c r="V117" s="41">
        <f t="shared" si="23"/>
        <v>0</v>
      </c>
      <c r="W117" s="41">
        <f t="shared" si="23"/>
        <v>0</v>
      </c>
      <c r="X117" s="41">
        <f t="shared" si="23"/>
        <v>0</v>
      </c>
      <c r="Y117" s="41">
        <f t="shared" si="23"/>
        <v>0</v>
      </c>
      <c r="Z117" s="41">
        <f t="shared" si="23"/>
        <v>0</v>
      </c>
    </row>
    <row r="118" spans="1:26" ht="14.5" hidden="1" x14ac:dyDescent="0.25">
      <c r="E118" s="29"/>
    </row>
    <row r="119" spans="1:26" ht="14.5" hidden="1" x14ac:dyDescent="0.25">
      <c r="A119" s="40" t="s">
        <v>21</v>
      </c>
      <c r="B119" s="40">
        <v>1</v>
      </c>
      <c r="E119" s="29"/>
      <c r="F119" s="41">
        <f t="shared" ref="F119:Z119" si="24">((SUMIFS(F8:F87,$D$8:$D$87,$B$119))*(SUMIFS(F8:F87,$D$8:$D$87,$B$119)))/$B$110</f>
        <v>73102.5</v>
      </c>
      <c r="G119" s="41">
        <f t="shared" si="24"/>
        <v>0</v>
      </c>
      <c r="H119" s="41">
        <f t="shared" si="24"/>
        <v>0</v>
      </c>
      <c r="I119" s="41">
        <f t="shared" si="24"/>
        <v>0</v>
      </c>
      <c r="J119" s="41">
        <f t="shared" si="24"/>
        <v>66259.600000000006</v>
      </c>
      <c r="K119" s="41">
        <f t="shared" si="24"/>
        <v>6553.6</v>
      </c>
      <c r="L119" s="41">
        <f t="shared" si="24"/>
        <v>0</v>
      </c>
      <c r="M119" s="41">
        <f t="shared" si="24"/>
        <v>0</v>
      </c>
      <c r="N119" s="41">
        <f t="shared" si="24"/>
        <v>0</v>
      </c>
      <c r="O119" s="41">
        <f t="shared" si="24"/>
        <v>0</v>
      </c>
      <c r="P119" s="41">
        <f t="shared" si="24"/>
        <v>0</v>
      </c>
      <c r="Q119" s="41">
        <f t="shared" si="24"/>
        <v>0</v>
      </c>
      <c r="R119" s="41">
        <f t="shared" si="24"/>
        <v>0</v>
      </c>
      <c r="S119" s="41">
        <f t="shared" si="24"/>
        <v>0</v>
      </c>
      <c r="T119" s="41">
        <f t="shared" si="24"/>
        <v>0</v>
      </c>
      <c r="U119" s="41">
        <f t="shared" si="24"/>
        <v>0</v>
      </c>
      <c r="V119" s="41">
        <f t="shared" si="24"/>
        <v>0</v>
      </c>
      <c r="W119" s="41">
        <f t="shared" si="24"/>
        <v>0</v>
      </c>
      <c r="X119" s="41">
        <f t="shared" si="24"/>
        <v>0</v>
      </c>
      <c r="Y119" s="41">
        <f t="shared" si="24"/>
        <v>0</v>
      </c>
      <c r="Z119" s="41">
        <f t="shared" si="24"/>
        <v>0</v>
      </c>
    </row>
    <row r="120" spans="1:26" ht="14.5" hidden="1" x14ac:dyDescent="0.25">
      <c r="A120" s="40"/>
      <c r="B120" s="40">
        <v>2</v>
      </c>
      <c r="E120" s="29"/>
      <c r="F120" s="41">
        <f t="shared" ref="F120:Z120" si="25">((SUMIFS(F8:F87,$D$8:$D$87,$B$120))*(SUMIFS(F8:F87,$D$8:$D$87,$B$120)))/$B$110</f>
        <v>31136.400000000001</v>
      </c>
      <c r="G120" s="41">
        <f t="shared" si="25"/>
        <v>0</v>
      </c>
      <c r="H120" s="41">
        <f t="shared" si="25"/>
        <v>0</v>
      </c>
      <c r="I120" s="41">
        <f t="shared" si="25"/>
        <v>0</v>
      </c>
      <c r="J120" s="41">
        <f t="shared" si="25"/>
        <v>61308.9</v>
      </c>
      <c r="K120" s="41">
        <f t="shared" si="25"/>
        <v>4972.8999999999996</v>
      </c>
      <c r="L120" s="41">
        <f t="shared" si="25"/>
        <v>0</v>
      </c>
      <c r="M120" s="41">
        <f t="shared" si="25"/>
        <v>0</v>
      </c>
      <c r="N120" s="41">
        <f t="shared" si="25"/>
        <v>0</v>
      </c>
      <c r="O120" s="41">
        <f t="shared" si="25"/>
        <v>0</v>
      </c>
      <c r="P120" s="41">
        <f t="shared" si="25"/>
        <v>0</v>
      </c>
      <c r="Q120" s="41">
        <f t="shared" si="25"/>
        <v>0</v>
      </c>
      <c r="R120" s="41">
        <f t="shared" si="25"/>
        <v>0</v>
      </c>
      <c r="S120" s="41">
        <f t="shared" si="25"/>
        <v>0</v>
      </c>
      <c r="T120" s="41">
        <f t="shared" si="25"/>
        <v>0</v>
      </c>
      <c r="U120" s="41">
        <f t="shared" si="25"/>
        <v>0</v>
      </c>
      <c r="V120" s="41">
        <f t="shared" si="25"/>
        <v>0</v>
      </c>
      <c r="W120" s="41">
        <f t="shared" si="25"/>
        <v>0</v>
      </c>
      <c r="X120" s="41">
        <f t="shared" si="25"/>
        <v>0</v>
      </c>
      <c r="Y120" s="41">
        <f t="shared" si="25"/>
        <v>0</v>
      </c>
      <c r="Z120" s="41">
        <f t="shared" si="25"/>
        <v>0</v>
      </c>
    </row>
    <row r="121" spans="1:26" ht="14.5" hidden="1" x14ac:dyDescent="0.25">
      <c r="A121" s="40"/>
      <c r="B121" s="40">
        <v>3</v>
      </c>
      <c r="E121" s="29"/>
      <c r="F121" s="41">
        <f t="shared" ref="F121:Z121" si="26">((SUMIFS(F8:F87,$D$8:$D$87,$B$121))*(SUMIFS(F8:F87,$D$8:$D$87,$B$121)))/$B$110</f>
        <v>46648.9</v>
      </c>
      <c r="G121" s="41">
        <f t="shared" si="26"/>
        <v>0</v>
      </c>
      <c r="H121" s="41">
        <f t="shared" si="26"/>
        <v>0</v>
      </c>
      <c r="I121" s="41">
        <f t="shared" si="26"/>
        <v>0</v>
      </c>
      <c r="J121" s="41">
        <f t="shared" si="26"/>
        <v>73444.899999999994</v>
      </c>
      <c r="K121" s="41">
        <f t="shared" si="26"/>
        <v>2496.4</v>
      </c>
      <c r="L121" s="41">
        <f t="shared" si="26"/>
        <v>0</v>
      </c>
      <c r="M121" s="41">
        <f t="shared" si="26"/>
        <v>0</v>
      </c>
      <c r="N121" s="41">
        <f t="shared" si="26"/>
        <v>0</v>
      </c>
      <c r="O121" s="41">
        <f t="shared" si="26"/>
        <v>0</v>
      </c>
      <c r="P121" s="41">
        <f t="shared" si="26"/>
        <v>0</v>
      </c>
      <c r="Q121" s="41">
        <f t="shared" si="26"/>
        <v>0</v>
      </c>
      <c r="R121" s="41">
        <f t="shared" si="26"/>
        <v>0</v>
      </c>
      <c r="S121" s="41">
        <f t="shared" si="26"/>
        <v>0</v>
      </c>
      <c r="T121" s="41">
        <f t="shared" si="26"/>
        <v>0</v>
      </c>
      <c r="U121" s="41">
        <f t="shared" si="26"/>
        <v>0</v>
      </c>
      <c r="V121" s="41">
        <f t="shared" si="26"/>
        <v>0</v>
      </c>
      <c r="W121" s="41">
        <f t="shared" si="26"/>
        <v>0</v>
      </c>
      <c r="X121" s="41">
        <f t="shared" si="26"/>
        <v>0</v>
      </c>
      <c r="Y121" s="41">
        <f t="shared" si="26"/>
        <v>0</v>
      </c>
      <c r="Z121" s="41">
        <f t="shared" si="26"/>
        <v>0</v>
      </c>
    </row>
    <row r="122" spans="1:26" ht="14.5" hidden="1" x14ac:dyDescent="0.25">
      <c r="A122" s="40"/>
      <c r="B122" s="40">
        <v>4</v>
      </c>
      <c r="E122" s="29"/>
      <c r="F122" s="41">
        <f t="shared" ref="F122:Z122" si="27">((SUMIFS(F8:F87,$D$8:$D$87,$B$122))*(SUMIFS(F8:F87,$D$8:$D$87,$B$122)))/$B$110</f>
        <v>46240</v>
      </c>
      <c r="G122" s="41">
        <f t="shared" si="27"/>
        <v>0</v>
      </c>
      <c r="H122" s="41">
        <f t="shared" si="27"/>
        <v>0</v>
      </c>
      <c r="I122" s="41">
        <f t="shared" si="27"/>
        <v>0</v>
      </c>
      <c r="J122" s="41">
        <f t="shared" si="27"/>
        <v>55502.5</v>
      </c>
      <c r="K122" s="41">
        <f t="shared" si="27"/>
        <v>7562.5</v>
      </c>
      <c r="L122" s="41">
        <f t="shared" si="27"/>
        <v>0</v>
      </c>
      <c r="M122" s="41">
        <f t="shared" si="27"/>
        <v>0</v>
      </c>
      <c r="N122" s="41">
        <f t="shared" si="27"/>
        <v>0</v>
      </c>
      <c r="O122" s="41">
        <f t="shared" si="27"/>
        <v>0</v>
      </c>
      <c r="P122" s="41">
        <f t="shared" si="27"/>
        <v>0</v>
      </c>
      <c r="Q122" s="41">
        <f t="shared" si="27"/>
        <v>0</v>
      </c>
      <c r="R122" s="41">
        <f t="shared" si="27"/>
        <v>0</v>
      </c>
      <c r="S122" s="41">
        <f t="shared" si="27"/>
        <v>0</v>
      </c>
      <c r="T122" s="41">
        <f t="shared" si="27"/>
        <v>0</v>
      </c>
      <c r="U122" s="41">
        <f t="shared" si="27"/>
        <v>0</v>
      </c>
      <c r="V122" s="41">
        <f t="shared" si="27"/>
        <v>0</v>
      </c>
      <c r="W122" s="41">
        <f t="shared" si="27"/>
        <v>0</v>
      </c>
      <c r="X122" s="41">
        <f t="shared" si="27"/>
        <v>0</v>
      </c>
      <c r="Y122" s="41">
        <f t="shared" si="27"/>
        <v>0</v>
      </c>
      <c r="Z122" s="41">
        <f t="shared" si="27"/>
        <v>0</v>
      </c>
    </row>
    <row r="123" spans="1:26" ht="14.5" hidden="1" x14ac:dyDescent="0.25">
      <c r="B123" s="40">
        <v>5</v>
      </c>
      <c r="E123" s="29"/>
      <c r="F123" s="41">
        <f t="shared" ref="F123:Z123" si="28">((SUMIFS(F8:F87,$D$8:$D$87,$B$123))*(SUMIFS(F8:F87,$D$8:$D$87,$B$123)))/$B$110</f>
        <v>0</v>
      </c>
      <c r="G123" s="41">
        <f t="shared" si="28"/>
        <v>0</v>
      </c>
      <c r="H123" s="41">
        <f t="shared" si="28"/>
        <v>0</v>
      </c>
      <c r="I123" s="41">
        <f t="shared" si="28"/>
        <v>0</v>
      </c>
      <c r="J123" s="41">
        <f t="shared" si="28"/>
        <v>0</v>
      </c>
      <c r="K123" s="41">
        <f t="shared" si="28"/>
        <v>0</v>
      </c>
      <c r="L123" s="41">
        <f t="shared" si="28"/>
        <v>0</v>
      </c>
      <c r="M123" s="41">
        <f t="shared" si="28"/>
        <v>0</v>
      </c>
      <c r="N123" s="41">
        <f t="shared" si="28"/>
        <v>0</v>
      </c>
      <c r="O123" s="41">
        <f t="shared" si="28"/>
        <v>0</v>
      </c>
      <c r="P123" s="41">
        <f t="shared" si="28"/>
        <v>0</v>
      </c>
      <c r="Q123" s="41">
        <f t="shared" si="28"/>
        <v>0</v>
      </c>
      <c r="R123" s="41">
        <f t="shared" si="28"/>
        <v>0</v>
      </c>
      <c r="S123" s="41">
        <f t="shared" si="28"/>
        <v>0</v>
      </c>
      <c r="T123" s="41">
        <f t="shared" si="28"/>
        <v>0</v>
      </c>
      <c r="U123" s="41">
        <f t="shared" si="28"/>
        <v>0</v>
      </c>
      <c r="V123" s="41">
        <f t="shared" si="28"/>
        <v>0</v>
      </c>
      <c r="W123" s="41">
        <f t="shared" si="28"/>
        <v>0</v>
      </c>
      <c r="X123" s="41">
        <f t="shared" si="28"/>
        <v>0</v>
      </c>
      <c r="Y123" s="41">
        <f t="shared" si="28"/>
        <v>0</v>
      </c>
      <c r="Z123" s="41">
        <f t="shared" si="28"/>
        <v>0</v>
      </c>
    </row>
    <row r="124" spans="1:26" ht="14.5" hidden="1" x14ac:dyDescent="0.25">
      <c r="B124" s="40">
        <v>6</v>
      </c>
      <c r="E124" s="29"/>
      <c r="F124" s="41">
        <f t="shared" ref="F124:Z124" si="29">((SUMIFS(F8:F87,$D$8:$D$87,$B$124))*(SUMIFS(F8:F87,$D$8:$D$87,$B$124)))/$B$110</f>
        <v>0</v>
      </c>
      <c r="G124" s="41">
        <f t="shared" si="29"/>
        <v>0</v>
      </c>
      <c r="H124" s="41">
        <f t="shared" si="29"/>
        <v>0</v>
      </c>
      <c r="I124" s="41">
        <f t="shared" si="29"/>
        <v>0</v>
      </c>
      <c r="J124" s="41">
        <f t="shared" si="29"/>
        <v>0</v>
      </c>
      <c r="K124" s="41">
        <f t="shared" si="29"/>
        <v>0</v>
      </c>
      <c r="L124" s="41">
        <f t="shared" si="29"/>
        <v>0</v>
      </c>
      <c r="M124" s="41">
        <f t="shared" si="29"/>
        <v>0</v>
      </c>
      <c r="N124" s="41">
        <f t="shared" si="29"/>
        <v>0</v>
      </c>
      <c r="O124" s="41">
        <f t="shared" si="29"/>
        <v>0</v>
      </c>
      <c r="P124" s="41">
        <f t="shared" si="29"/>
        <v>0</v>
      </c>
      <c r="Q124" s="41">
        <f t="shared" si="29"/>
        <v>0</v>
      </c>
      <c r="R124" s="41">
        <f t="shared" si="29"/>
        <v>0</v>
      </c>
      <c r="S124" s="41">
        <f t="shared" si="29"/>
        <v>0</v>
      </c>
      <c r="T124" s="41">
        <f t="shared" si="29"/>
        <v>0</v>
      </c>
      <c r="U124" s="41">
        <f t="shared" si="29"/>
        <v>0</v>
      </c>
      <c r="V124" s="41">
        <f t="shared" si="29"/>
        <v>0</v>
      </c>
      <c r="W124" s="41">
        <f t="shared" si="29"/>
        <v>0</v>
      </c>
      <c r="X124" s="41">
        <f t="shared" si="29"/>
        <v>0</v>
      </c>
      <c r="Y124" s="41">
        <f t="shared" si="29"/>
        <v>0</v>
      </c>
      <c r="Z124" s="41">
        <f t="shared" si="29"/>
        <v>0</v>
      </c>
    </row>
    <row r="125" spans="1:26" ht="14.5" hidden="1" x14ac:dyDescent="0.25">
      <c r="B125" s="40">
        <v>7</v>
      </c>
      <c r="E125" s="29"/>
      <c r="F125" s="41">
        <f t="shared" ref="F125:Z125" si="30">((SUMIFS(F8:F87,$D$8:$D$87,$B$125))*(SUMIFS(F8:F87,$D$8:$D$87,$B$125)))/$B$110</f>
        <v>0</v>
      </c>
      <c r="G125" s="41">
        <f t="shared" si="30"/>
        <v>0</v>
      </c>
      <c r="H125" s="41">
        <f t="shared" si="30"/>
        <v>0</v>
      </c>
      <c r="I125" s="41">
        <f t="shared" si="30"/>
        <v>0</v>
      </c>
      <c r="J125" s="41">
        <f t="shared" si="30"/>
        <v>0</v>
      </c>
      <c r="K125" s="41">
        <f t="shared" si="30"/>
        <v>0</v>
      </c>
      <c r="L125" s="41">
        <f t="shared" si="30"/>
        <v>0</v>
      </c>
      <c r="M125" s="41">
        <f t="shared" si="30"/>
        <v>0</v>
      </c>
      <c r="N125" s="41">
        <f t="shared" si="30"/>
        <v>0</v>
      </c>
      <c r="O125" s="41">
        <f t="shared" si="30"/>
        <v>0</v>
      </c>
      <c r="P125" s="41">
        <f t="shared" si="30"/>
        <v>0</v>
      </c>
      <c r="Q125" s="41">
        <f t="shared" si="30"/>
        <v>0</v>
      </c>
      <c r="R125" s="41">
        <f t="shared" si="30"/>
        <v>0</v>
      </c>
      <c r="S125" s="41">
        <f t="shared" si="30"/>
        <v>0</v>
      </c>
      <c r="T125" s="41">
        <f t="shared" si="30"/>
        <v>0</v>
      </c>
      <c r="U125" s="41">
        <f t="shared" si="30"/>
        <v>0</v>
      </c>
      <c r="V125" s="41">
        <f t="shared" si="30"/>
        <v>0</v>
      </c>
      <c r="W125" s="41">
        <f t="shared" si="30"/>
        <v>0</v>
      </c>
      <c r="X125" s="41">
        <f t="shared" si="30"/>
        <v>0</v>
      </c>
      <c r="Y125" s="41">
        <f t="shared" si="30"/>
        <v>0</v>
      </c>
      <c r="Z125" s="41">
        <f t="shared" si="30"/>
        <v>0</v>
      </c>
    </row>
    <row r="126" spans="1:26" ht="14.5" hidden="1" x14ac:dyDescent="0.25">
      <c r="B126" s="40">
        <v>8</v>
      </c>
      <c r="E126" s="29"/>
      <c r="F126" s="41">
        <f t="shared" ref="F126:Z126" si="31">((SUMIFS(F8:F87,$D$8:$D$87,$B$126))*(SUMIFS(F8:F87,$D$8:$D$87,$B$126)))/$B$110</f>
        <v>0</v>
      </c>
      <c r="G126" s="41">
        <f t="shared" si="31"/>
        <v>0</v>
      </c>
      <c r="H126" s="41">
        <f t="shared" si="31"/>
        <v>0</v>
      </c>
      <c r="I126" s="41">
        <f t="shared" si="31"/>
        <v>0</v>
      </c>
      <c r="J126" s="41">
        <f t="shared" si="31"/>
        <v>0</v>
      </c>
      <c r="K126" s="41">
        <f t="shared" si="31"/>
        <v>0</v>
      </c>
      <c r="L126" s="41">
        <f t="shared" si="31"/>
        <v>0</v>
      </c>
      <c r="M126" s="41">
        <f t="shared" si="31"/>
        <v>0</v>
      </c>
      <c r="N126" s="41">
        <f t="shared" si="31"/>
        <v>0</v>
      </c>
      <c r="O126" s="41">
        <f t="shared" si="31"/>
        <v>0</v>
      </c>
      <c r="P126" s="41">
        <f t="shared" si="31"/>
        <v>0</v>
      </c>
      <c r="Q126" s="41">
        <f t="shared" si="31"/>
        <v>0</v>
      </c>
      <c r="R126" s="41">
        <f t="shared" si="31"/>
        <v>0</v>
      </c>
      <c r="S126" s="41">
        <f t="shared" si="31"/>
        <v>0</v>
      </c>
      <c r="T126" s="41">
        <f t="shared" si="31"/>
        <v>0</v>
      </c>
      <c r="U126" s="41">
        <f t="shared" si="31"/>
        <v>0</v>
      </c>
      <c r="V126" s="41">
        <f t="shared" si="31"/>
        <v>0</v>
      </c>
      <c r="W126" s="41">
        <f t="shared" si="31"/>
        <v>0</v>
      </c>
      <c r="X126" s="41">
        <f t="shared" si="31"/>
        <v>0</v>
      </c>
      <c r="Y126" s="41">
        <f t="shared" si="31"/>
        <v>0</v>
      </c>
      <c r="Z126" s="41">
        <f t="shared" si="31"/>
        <v>0</v>
      </c>
    </row>
    <row r="127" spans="1:26" ht="14.5" hidden="1" x14ac:dyDescent="0.25">
      <c r="A127" s="33" t="s">
        <v>22</v>
      </c>
      <c r="E127" s="29"/>
      <c r="F127" s="42">
        <f>(SUM(F119:F126))-F115</f>
        <v>4473.3999999999942</v>
      </c>
      <c r="G127" s="42">
        <f t="shared" ref="G127:Z127" si="32">(SUM(G119:G126))-G115</f>
        <v>0</v>
      </c>
      <c r="H127" s="42">
        <f t="shared" si="32"/>
        <v>0</v>
      </c>
      <c r="I127" s="42">
        <f t="shared" si="32"/>
        <v>0</v>
      </c>
      <c r="J127" s="42">
        <f t="shared" si="32"/>
        <v>-1039124.1249999999</v>
      </c>
      <c r="K127" s="42">
        <f t="shared" si="32"/>
        <v>791.80000000000291</v>
      </c>
      <c r="L127" s="42">
        <f t="shared" si="32"/>
        <v>0</v>
      </c>
      <c r="M127" s="42">
        <f t="shared" si="32"/>
        <v>0</v>
      </c>
      <c r="N127" s="42">
        <f t="shared" si="32"/>
        <v>0</v>
      </c>
      <c r="O127" s="42">
        <f t="shared" si="32"/>
        <v>0</v>
      </c>
      <c r="P127" s="42">
        <f t="shared" si="32"/>
        <v>0</v>
      </c>
      <c r="Q127" s="42">
        <f t="shared" si="32"/>
        <v>0</v>
      </c>
      <c r="R127" s="42">
        <f t="shared" si="32"/>
        <v>0</v>
      </c>
      <c r="S127" s="42">
        <f t="shared" si="32"/>
        <v>0</v>
      </c>
      <c r="T127" s="42">
        <f t="shared" si="32"/>
        <v>0</v>
      </c>
      <c r="U127" s="42">
        <f t="shared" si="32"/>
        <v>0</v>
      </c>
      <c r="V127" s="42">
        <f t="shared" si="32"/>
        <v>0</v>
      </c>
      <c r="W127" s="42">
        <f t="shared" si="32"/>
        <v>0</v>
      </c>
      <c r="X127" s="42">
        <f t="shared" si="32"/>
        <v>0</v>
      </c>
      <c r="Y127" s="42">
        <f t="shared" si="32"/>
        <v>0</v>
      </c>
      <c r="Z127" s="42">
        <f t="shared" si="32"/>
        <v>0</v>
      </c>
    </row>
    <row r="128" spans="1:26" ht="14.5" hidden="1" x14ac:dyDescent="0.25">
      <c r="E128" s="29"/>
    </row>
    <row r="129" spans="1:26" ht="14.5" hidden="1" x14ac:dyDescent="0.25">
      <c r="A129" s="43" t="s">
        <v>23</v>
      </c>
      <c r="E129" s="29"/>
      <c r="F129" s="44">
        <f>F131-F127-F117</f>
        <v>10754.600000000006</v>
      </c>
      <c r="G129" s="44">
        <f t="shared" ref="G129:Z129" si="33">G131-G127-G117</f>
        <v>0</v>
      </c>
      <c r="H129" s="44">
        <f t="shared" si="33"/>
        <v>0</v>
      </c>
      <c r="I129" s="44">
        <f t="shared" si="33"/>
        <v>0</v>
      </c>
      <c r="J129" s="44">
        <f t="shared" si="33"/>
        <v>1442958.375</v>
      </c>
      <c r="K129" s="44">
        <f t="shared" si="33"/>
        <v>16706.699999999997</v>
      </c>
      <c r="L129" s="44">
        <f t="shared" si="33"/>
        <v>0</v>
      </c>
      <c r="M129" s="44">
        <f t="shared" si="33"/>
        <v>0</v>
      </c>
      <c r="N129" s="44">
        <f t="shared" si="33"/>
        <v>0</v>
      </c>
      <c r="O129" s="44">
        <f t="shared" si="33"/>
        <v>0</v>
      </c>
      <c r="P129" s="44">
        <f t="shared" si="33"/>
        <v>0</v>
      </c>
      <c r="Q129" s="44">
        <f t="shared" si="33"/>
        <v>0</v>
      </c>
      <c r="R129" s="44">
        <f t="shared" si="33"/>
        <v>0</v>
      </c>
      <c r="S129" s="44">
        <f t="shared" si="33"/>
        <v>0</v>
      </c>
      <c r="T129" s="44">
        <f t="shared" si="33"/>
        <v>0</v>
      </c>
      <c r="U129" s="44">
        <f t="shared" si="33"/>
        <v>0</v>
      </c>
      <c r="V129" s="44">
        <f t="shared" si="33"/>
        <v>0</v>
      </c>
      <c r="W129" s="44">
        <f t="shared" si="33"/>
        <v>0</v>
      </c>
      <c r="X129" s="44">
        <f t="shared" si="33"/>
        <v>0</v>
      </c>
      <c r="Y129" s="44">
        <f t="shared" si="33"/>
        <v>0</v>
      </c>
      <c r="Z129" s="44">
        <f t="shared" si="33"/>
        <v>0</v>
      </c>
    </row>
    <row r="130" spans="1:26" ht="14.5" hidden="1" x14ac:dyDescent="0.25">
      <c r="A130" s="43"/>
      <c r="E130" s="29"/>
    </row>
    <row r="131" spans="1:26" ht="14.5" hidden="1" x14ac:dyDescent="0.25">
      <c r="A131" s="43" t="s">
        <v>24</v>
      </c>
      <c r="E131" s="29"/>
      <c r="F131" s="44">
        <f t="shared" ref="F131:Z131" si="34">(SUMSQ(F8:F87)-F115)</f>
        <v>67575.600000000006</v>
      </c>
      <c r="G131" s="44">
        <f t="shared" si="34"/>
        <v>0</v>
      </c>
      <c r="H131" s="44">
        <f t="shared" si="34"/>
        <v>0</v>
      </c>
      <c r="I131" s="44">
        <f t="shared" si="34"/>
        <v>0</v>
      </c>
      <c r="J131" s="44">
        <f t="shared" si="34"/>
        <v>-587753.02499999991</v>
      </c>
      <c r="K131" s="44">
        <f t="shared" si="34"/>
        <v>47582.400000000001</v>
      </c>
      <c r="L131" s="44">
        <f t="shared" si="34"/>
        <v>0</v>
      </c>
      <c r="M131" s="44">
        <f t="shared" si="34"/>
        <v>0</v>
      </c>
      <c r="N131" s="44">
        <f t="shared" si="34"/>
        <v>0</v>
      </c>
      <c r="O131" s="44">
        <f t="shared" si="34"/>
        <v>0</v>
      </c>
      <c r="P131" s="44">
        <f t="shared" si="34"/>
        <v>0</v>
      </c>
      <c r="Q131" s="44">
        <f t="shared" si="34"/>
        <v>0</v>
      </c>
      <c r="R131" s="44">
        <f t="shared" si="34"/>
        <v>0</v>
      </c>
      <c r="S131" s="44">
        <f t="shared" si="34"/>
        <v>0</v>
      </c>
      <c r="T131" s="44">
        <f t="shared" si="34"/>
        <v>0</v>
      </c>
      <c r="U131" s="44">
        <f t="shared" si="34"/>
        <v>0</v>
      </c>
      <c r="V131" s="44">
        <f t="shared" si="34"/>
        <v>0</v>
      </c>
      <c r="W131" s="44">
        <f t="shared" si="34"/>
        <v>0</v>
      </c>
      <c r="X131" s="44">
        <f t="shared" si="34"/>
        <v>0</v>
      </c>
      <c r="Y131" s="44">
        <f t="shared" si="34"/>
        <v>0</v>
      </c>
      <c r="Z131" s="44">
        <f t="shared" si="34"/>
        <v>0</v>
      </c>
    </row>
    <row r="132" spans="1:26" ht="14.5" hidden="1" x14ac:dyDescent="0.25">
      <c r="A132" s="43"/>
      <c r="E132" s="29"/>
    </row>
    <row r="133" spans="1:26" ht="14.5" hidden="1" x14ac:dyDescent="0.25">
      <c r="A133" s="43" t="s">
        <v>25</v>
      </c>
      <c r="E133" s="29"/>
      <c r="F133" s="33">
        <f t="shared" ref="F133:Z133" si="35">$B$110-1</f>
        <v>9</v>
      </c>
      <c r="G133" s="33">
        <f t="shared" si="35"/>
        <v>9</v>
      </c>
      <c r="H133" s="33">
        <f t="shared" si="35"/>
        <v>9</v>
      </c>
      <c r="I133" s="33">
        <f t="shared" si="35"/>
        <v>9</v>
      </c>
      <c r="J133" s="33">
        <f t="shared" si="35"/>
        <v>9</v>
      </c>
      <c r="K133" s="33">
        <f t="shared" si="35"/>
        <v>9</v>
      </c>
      <c r="L133" s="33">
        <f t="shared" si="35"/>
        <v>9</v>
      </c>
      <c r="M133" s="33">
        <f t="shared" si="35"/>
        <v>9</v>
      </c>
      <c r="N133" s="33">
        <f t="shared" si="35"/>
        <v>9</v>
      </c>
      <c r="O133" s="33">
        <f t="shared" si="35"/>
        <v>9</v>
      </c>
      <c r="P133" s="33">
        <f t="shared" si="35"/>
        <v>9</v>
      </c>
      <c r="Q133" s="33">
        <f t="shared" si="35"/>
        <v>9</v>
      </c>
      <c r="R133" s="33">
        <f t="shared" si="35"/>
        <v>9</v>
      </c>
      <c r="S133" s="33">
        <f t="shared" si="35"/>
        <v>9</v>
      </c>
      <c r="T133" s="33">
        <f t="shared" si="35"/>
        <v>9</v>
      </c>
      <c r="U133" s="33">
        <f t="shared" si="35"/>
        <v>9</v>
      </c>
      <c r="V133" s="33">
        <f t="shared" si="35"/>
        <v>9</v>
      </c>
      <c r="W133" s="33">
        <f t="shared" si="35"/>
        <v>9</v>
      </c>
      <c r="X133" s="33">
        <f t="shared" si="35"/>
        <v>9</v>
      </c>
      <c r="Y133" s="33">
        <f t="shared" si="35"/>
        <v>9</v>
      </c>
      <c r="Z133" s="33">
        <f t="shared" si="35"/>
        <v>9</v>
      </c>
    </row>
    <row r="134" spans="1:26" ht="14.5" hidden="1" x14ac:dyDescent="0.25">
      <c r="A134" s="43" t="s">
        <v>26</v>
      </c>
      <c r="E134" s="29"/>
      <c r="F134" s="33">
        <f t="shared" ref="F134:Z134" si="36">$B$109-1</f>
        <v>3</v>
      </c>
      <c r="G134" s="33">
        <f t="shared" si="36"/>
        <v>3</v>
      </c>
      <c r="H134" s="33">
        <f t="shared" si="36"/>
        <v>3</v>
      </c>
      <c r="I134" s="33">
        <f t="shared" si="36"/>
        <v>3</v>
      </c>
      <c r="J134" s="33">
        <f t="shared" si="36"/>
        <v>3</v>
      </c>
      <c r="K134" s="33">
        <f t="shared" si="36"/>
        <v>3</v>
      </c>
      <c r="L134" s="33">
        <f t="shared" si="36"/>
        <v>3</v>
      </c>
      <c r="M134" s="33">
        <f t="shared" si="36"/>
        <v>3</v>
      </c>
      <c r="N134" s="33">
        <f t="shared" si="36"/>
        <v>3</v>
      </c>
      <c r="O134" s="33">
        <f t="shared" si="36"/>
        <v>3</v>
      </c>
      <c r="P134" s="33">
        <f t="shared" si="36"/>
        <v>3</v>
      </c>
      <c r="Q134" s="33">
        <f t="shared" si="36"/>
        <v>3</v>
      </c>
      <c r="R134" s="33">
        <f t="shared" si="36"/>
        <v>3</v>
      </c>
      <c r="S134" s="33">
        <f t="shared" si="36"/>
        <v>3</v>
      </c>
      <c r="T134" s="33">
        <f t="shared" si="36"/>
        <v>3</v>
      </c>
      <c r="U134" s="33">
        <f t="shared" si="36"/>
        <v>3</v>
      </c>
      <c r="V134" s="33">
        <f t="shared" si="36"/>
        <v>3</v>
      </c>
      <c r="W134" s="33">
        <f t="shared" si="36"/>
        <v>3</v>
      </c>
      <c r="X134" s="33">
        <f t="shared" si="36"/>
        <v>3</v>
      </c>
      <c r="Y134" s="33">
        <f t="shared" si="36"/>
        <v>3</v>
      </c>
      <c r="Z134" s="33">
        <f t="shared" si="36"/>
        <v>3</v>
      </c>
    </row>
    <row r="135" spans="1:26" ht="14.5" hidden="1" x14ac:dyDescent="0.25">
      <c r="A135" s="43" t="s">
        <v>27</v>
      </c>
      <c r="E135" s="29"/>
      <c r="F135" s="45">
        <f>F133*F134</f>
        <v>27</v>
      </c>
      <c r="G135" s="45">
        <f t="shared" ref="G135:Z135" si="37">G133*G134</f>
        <v>27</v>
      </c>
      <c r="H135" s="45">
        <f t="shared" si="37"/>
        <v>27</v>
      </c>
      <c r="I135" s="45">
        <f t="shared" si="37"/>
        <v>27</v>
      </c>
      <c r="J135" s="45">
        <f t="shared" si="37"/>
        <v>27</v>
      </c>
      <c r="K135" s="45">
        <f t="shared" si="37"/>
        <v>27</v>
      </c>
      <c r="L135" s="45">
        <f t="shared" si="37"/>
        <v>27</v>
      </c>
      <c r="M135" s="45">
        <f t="shared" si="37"/>
        <v>27</v>
      </c>
      <c r="N135" s="45">
        <f t="shared" si="37"/>
        <v>27</v>
      </c>
      <c r="O135" s="45">
        <f t="shared" si="37"/>
        <v>27</v>
      </c>
      <c r="P135" s="45">
        <f t="shared" si="37"/>
        <v>27</v>
      </c>
      <c r="Q135" s="45">
        <f t="shared" si="37"/>
        <v>27</v>
      </c>
      <c r="R135" s="45">
        <f t="shared" si="37"/>
        <v>27</v>
      </c>
      <c r="S135" s="45">
        <f t="shared" si="37"/>
        <v>27</v>
      </c>
      <c r="T135" s="45">
        <f t="shared" si="37"/>
        <v>27</v>
      </c>
      <c r="U135" s="45">
        <f t="shared" si="37"/>
        <v>27</v>
      </c>
      <c r="V135" s="45">
        <f t="shared" si="37"/>
        <v>27</v>
      </c>
      <c r="W135" s="45">
        <f t="shared" si="37"/>
        <v>27</v>
      </c>
      <c r="X135" s="45">
        <f t="shared" si="37"/>
        <v>27</v>
      </c>
      <c r="Y135" s="45">
        <f t="shared" si="37"/>
        <v>27</v>
      </c>
      <c r="Z135" s="45">
        <f t="shared" si="37"/>
        <v>27</v>
      </c>
    </row>
    <row r="136" spans="1:26" ht="14.5" hidden="1" x14ac:dyDescent="0.25">
      <c r="A136" s="43" t="s">
        <v>28</v>
      </c>
      <c r="E136" s="29"/>
    </row>
    <row r="137" spans="1:26" ht="14.5" hidden="1" x14ac:dyDescent="0.25">
      <c r="A137" s="43"/>
      <c r="E137" s="29"/>
    </row>
    <row r="138" spans="1:26" ht="14.5" hidden="1" x14ac:dyDescent="0.25">
      <c r="E138" s="29"/>
    </row>
    <row r="139" spans="1:26" ht="14.5" hidden="1" x14ac:dyDescent="0.25">
      <c r="A139" s="43" t="s">
        <v>29</v>
      </c>
      <c r="E139" s="29"/>
      <c r="F139" s="46">
        <f>F117/F133</f>
        <v>5816.4000000000005</v>
      </c>
      <c r="G139" s="46">
        <f>IFERROR(G117/G133,0)</f>
        <v>0</v>
      </c>
      <c r="H139" s="46">
        <f t="shared" ref="H139:Z139" si="38">H117/H133</f>
        <v>0</v>
      </c>
      <c r="I139" s="46">
        <f t="shared" si="38"/>
        <v>0</v>
      </c>
      <c r="J139" s="46">
        <f t="shared" si="38"/>
        <v>-110176.36388888888</v>
      </c>
      <c r="K139" s="46">
        <f t="shared" si="38"/>
        <v>3342.6555555555556</v>
      </c>
      <c r="L139" s="46">
        <f t="shared" si="38"/>
        <v>0</v>
      </c>
      <c r="M139" s="46">
        <f t="shared" si="38"/>
        <v>0</v>
      </c>
      <c r="N139" s="46">
        <f t="shared" si="38"/>
        <v>0</v>
      </c>
      <c r="O139" s="46">
        <f t="shared" si="38"/>
        <v>0</v>
      </c>
      <c r="P139" s="46">
        <f t="shared" si="38"/>
        <v>0</v>
      </c>
      <c r="Q139" s="46">
        <f t="shared" si="38"/>
        <v>0</v>
      </c>
      <c r="R139" s="46">
        <f t="shared" si="38"/>
        <v>0</v>
      </c>
      <c r="S139" s="46">
        <f t="shared" si="38"/>
        <v>0</v>
      </c>
      <c r="T139" s="46">
        <f t="shared" si="38"/>
        <v>0</v>
      </c>
      <c r="U139" s="46">
        <f t="shared" si="38"/>
        <v>0</v>
      </c>
      <c r="V139" s="46">
        <f t="shared" si="38"/>
        <v>0</v>
      </c>
      <c r="W139" s="46">
        <f t="shared" si="38"/>
        <v>0</v>
      </c>
      <c r="X139" s="46">
        <f t="shared" si="38"/>
        <v>0</v>
      </c>
      <c r="Y139" s="46">
        <f t="shared" si="38"/>
        <v>0</v>
      </c>
      <c r="Z139" s="46">
        <f t="shared" si="38"/>
        <v>0</v>
      </c>
    </row>
    <row r="140" spans="1:26" ht="14.5" hidden="1" x14ac:dyDescent="0.25">
      <c r="A140" s="43" t="s">
        <v>30</v>
      </c>
      <c r="E140" s="29"/>
      <c r="F140" s="46">
        <f>F127/F134</f>
        <v>1491.1333333333314</v>
      </c>
      <c r="G140" s="46">
        <f t="shared" ref="G140:Z140" si="39">G127/G134</f>
        <v>0</v>
      </c>
      <c r="H140" s="46">
        <f t="shared" si="39"/>
        <v>0</v>
      </c>
      <c r="I140" s="46">
        <f t="shared" si="39"/>
        <v>0</v>
      </c>
      <c r="J140" s="46">
        <f t="shared" si="39"/>
        <v>-346374.70833333331</v>
      </c>
      <c r="K140" s="46">
        <f t="shared" si="39"/>
        <v>263.9333333333343</v>
      </c>
      <c r="L140" s="46">
        <f t="shared" si="39"/>
        <v>0</v>
      </c>
      <c r="M140" s="46">
        <f t="shared" si="39"/>
        <v>0</v>
      </c>
      <c r="N140" s="46">
        <f t="shared" si="39"/>
        <v>0</v>
      </c>
      <c r="O140" s="46">
        <f t="shared" si="39"/>
        <v>0</v>
      </c>
      <c r="P140" s="46">
        <f t="shared" si="39"/>
        <v>0</v>
      </c>
      <c r="Q140" s="46">
        <f t="shared" si="39"/>
        <v>0</v>
      </c>
      <c r="R140" s="46">
        <f t="shared" si="39"/>
        <v>0</v>
      </c>
      <c r="S140" s="46">
        <f t="shared" si="39"/>
        <v>0</v>
      </c>
      <c r="T140" s="46">
        <f t="shared" si="39"/>
        <v>0</v>
      </c>
      <c r="U140" s="46">
        <f t="shared" si="39"/>
        <v>0</v>
      </c>
      <c r="V140" s="46">
        <f t="shared" si="39"/>
        <v>0</v>
      </c>
      <c r="W140" s="46">
        <f t="shared" si="39"/>
        <v>0</v>
      </c>
      <c r="X140" s="46">
        <f t="shared" si="39"/>
        <v>0</v>
      </c>
      <c r="Y140" s="46">
        <f t="shared" si="39"/>
        <v>0</v>
      </c>
      <c r="Z140" s="46">
        <f t="shared" si="39"/>
        <v>0</v>
      </c>
    </row>
    <row r="141" spans="1:26" ht="14.5" hidden="1" x14ac:dyDescent="0.25">
      <c r="A141" s="43" t="s">
        <v>31</v>
      </c>
      <c r="E141" s="29"/>
      <c r="F141" s="46">
        <f>F129/F135</f>
        <v>398.31851851851872</v>
      </c>
      <c r="G141" s="46">
        <f t="shared" ref="G141:Z141" si="40">G129/G135</f>
        <v>0</v>
      </c>
      <c r="H141" s="46">
        <f t="shared" si="40"/>
        <v>0</v>
      </c>
      <c r="I141" s="46">
        <f t="shared" si="40"/>
        <v>0</v>
      </c>
      <c r="J141" s="46">
        <f t="shared" si="40"/>
        <v>53442.902777777781</v>
      </c>
      <c r="K141" s="46">
        <f t="shared" si="40"/>
        <v>618.76666666666654</v>
      </c>
      <c r="L141" s="46">
        <f t="shared" si="40"/>
        <v>0</v>
      </c>
      <c r="M141" s="46">
        <f t="shared" si="40"/>
        <v>0</v>
      </c>
      <c r="N141" s="46">
        <f t="shared" si="40"/>
        <v>0</v>
      </c>
      <c r="O141" s="46">
        <f t="shared" si="40"/>
        <v>0</v>
      </c>
      <c r="P141" s="46">
        <f t="shared" si="40"/>
        <v>0</v>
      </c>
      <c r="Q141" s="46">
        <f t="shared" si="40"/>
        <v>0</v>
      </c>
      <c r="R141" s="46">
        <f t="shared" si="40"/>
        <v>0</v>
      </c>
      <c r="S141" s="46">
        <f t="shared" si="40"/>
        <v>0</v>
      </c>
      <c r="T141" s="46">
        <f t="shared" si="40"/>
        <v>0</v>
      </c>
      <c r="U141" s="46">
        <f t="shared" si="40"/>
        <v>0</v>
      </c>
      <c r="V141" s="46">
        <f t="shared" si="40"/>
        <v>0</v>
      </c>
      <c r="W141" s="46">
        <f t="shared" si="40"/>
        <v>0</v>
      </c>
      <c r="X141" s="46">
        <f t="shared" si="40"/>
        <v>0</v>
      </c>
      <c r="Y141" s="46">
        <f t="shared" si="40"/>
        <v>0</v>
      </c>
      <c r="Z141" s="46">
        <f t="shared" si="40"/>
        <v>0</v>
      </c>
    </row>
    <row r="142" spans="1:26" ht="14.5" hidden="1" x14ac:dyDescent="0.25">
      <c r="E142" s="29"/>
    </row>
    <row r="143" spans="1:26" ht="14.5" hidden="1" x14ac:dyDescent="0.25">
      <c r="E143" s="29"/>
    </row>
    <row r="144" spans="1:26" ht="14.5" hidden="1" x14ac:dyDescent="0.25">
      <c r="A144" s="45" t="s">
        <v>32</v>
      </c>
      <c r="E144" s="29"/>
      <c r="F144" s="47">
        <f>IFERROR(F139/F141,0)</f>
        <v>14.602384096107706</v>
      </c>
      <c r="G144" s="47">
        <f>IFERROR(G139/G141,0)</f>
        <v>0</v>
      </c>
      <c r="H144" s="47">
        <f t="shared" ref="H144:Z144" si="41">IFERROR(H139/H141,0)</f>
        <v>0</v>
      </c>
      <c r="I144" s="47">
        <f t="shared" si="41"/>
        <v>0</v>
      </c>
      <c r="J144" s="47">
        <f t="shared" si="41"/>
        <v>-2.0615714746449285</v>
      </c>
      <c r="K144" s="47">
        <f t="shared" si="41"/>
        <v>5.4021260931243162</v>
      </c>
      <c r="L144" s="47">
        <f t="shared" si="41"/>
        <v>0</v>
      </c>
      <c r="M144" s="47">
        <f t="shared" si="41"/>
        <v>0</v>
      </c>
      <c r="N144" s="47">
        <f t="shared" si="41"/>
        <v>0</v>
      </c>
      <c r="O144" s="47">
        <f t="shared" si="41"/>
        <v>0</v>
      </c>
      <c r="P144" s="47">
        <f t="shared" si="41"/>
        <v>0</v>
      </c>
      <c r="Q144" s="47">
        <f t="shared" si="41"/>
        <v>0</v>
      </c>
      <c r="R144" s="47">
        <f t="shared" si="41"/>
        <v>0</v>
      </c>
      <c r="S144" s="47">
        <f t="shared" si="41"/>
        <v>0</v>
      </c>
      <c r="T144" s="47">
        <f t="shared" si="41"/>
        <v>0</v>
      </c>
      <c r="U144" s="47">
        <f t="shared" si="41"/>
        <v>0</v>
      </c>
      <c r="V144" s="47">
        <f t="shared" si="41"/>
        <v>0</v>
      </c>
      <c r="W144" s="47">
        <f t="shared" si="41"/>
        <v>0</v>
      </c>
      <c r="X144" s="47">
        <f t="shared" si="41"/>
        <v>0</v>
      </c>
      <c r="Y144" s="47">
        <f t="shared" si="41"/>
        <v>0</v>
      </c>
      <c r="Z144" s="47">
        <f t="shared" si="41"/>
        <v>0</v>
      </c>
    </row>
    <row r="145" spans="1:26" ht="14.5" hidden="1" x14ac:dyDescent="0.25">
      <c r="A145" s="45" t="s">
        <v>33</v>
      </c>
      <c r="E145" s="29"/>
      <c r="F145" s="47">
        <f>IFERROR(F140/F141,0)</f>
        <v>3.743570193219639</v>
      </c>
      <c r="G145" s="47">
        <f t="shared" ref="G145:Z145" si="42">IFERROR(G140/G141,0)</f>
        <v>0</v>
      </c>
      <c r="H145" s="47">
        <f t="shared" si="42"/>
        <v>0</v>
      </c>
      <c r="I145" s="47">
        <f t="shared" si="42"/>
        <v>0</v>
      </c>
      <c r="J145" s="47">
        <f t="shared" si="42"/>
        <v>-6.4812106066469166</v>
      </c>
      <c r="K145" s="47">
        <f t="shared" si="42"/>
        <v>0.42654743306577764</v>
      </c>
      <c r="L145" s="47">
        <f t="shared" si="42"/>
        <v>0</v>
      </c>
      <c r="M145" s="47">
        <f t="shared" si="42"/>
        <v>0</v>
      </c>
      <c r="N145" s="47">
        <f t="shared" si="42"/>
        <v>0</v>
      </c>
      <c r="O145" s="47">
        <f t="shared" si="42"/>
        <v>0</v>
      </c>
      <c r="P145" s="47">
        <f t="shared" si="42"/>
        <v>0</v>
      </c>
      <c r="Q145" s="47">
        <f t="shared" si="42"/>
        <v>0</v>
      </c>
      <c r="R145" s="47">
        <f t="shared" si="42"/>
        <v>0</v>
      </c>
      <c r="S145" s="47">
        <f t="shared" si="42"/>
        <v>0</v>
      </c>
      <c r="T145" s="47">
        <f t="shared" si="42"/>
        <v>0</v>
      </c>
      <c r="U145" s="47">
        <f t="shared" si="42"/>
        <v>0</v>
      </c>
      <c r="V145" s="47">
        <f t="shared" si="42"/>
        <v>0</v>
      </c>
      <c r="W145" s="47">
        <f t="shared" si="42"/>
        <v>0</v>
      </c>
      <c r="X145" s="47">
        <f t="shared" si="42"/>
        <v>0</v>
      </c>
      <c r="Y145" s="47">
        <f t="shared" si="42"/>
        <v>0</v>
      </c>
      <c r="Z145" s="47">
        <f t="shared" si="42"/>
        <v>0</v>
      </c>
    </row>
    <row r="146" spans="1:26" ht="14.5" hidden="1" x14ac:dyDescent="0.25">
      <c r="A146" s="45"/>
      <c r="E146" s="29"/>
    </row>
    <row r="147" spans="1:26" ht="14.5" hidden="1" x14ac:dyDescent="0.25">
      <c r="A147" s="48" t="s">
        <v>34</v>
      </c>
      <c r="E147" s="29"/>
      <c r="F147" s="49">
        <f t="shared" ref="F147:Z147" si="43">IFERROR(FDIST(F144,F133,F135),0)</f>
        <v>3.0589577324649549E-8</v>
      </c>
      <c r="G147" s="49">
        <f t="shared" si="43"/>
        <v>1</v>
      </c>
      <c r="H147" s="49">
        <f t="shared" si="43"/>
        <v>1</v>
      </c>
      <c r="I147" s="49">
        <f t="shared" si="43"/>
        <v>1</v>
      </c>
      <c r="J147" s="49">
        <f t="shared" si="43"/>
        <v>0</v>
      </c>
      <c r="K147" s="49">
        <f t="shared" si="43"/>
        <v>2.9640940899390415E-4</v>
      </c>
      <c r="L147" s="49">
        <f t="shared" si="43"/>
        <v>1</v>
      </c>
      <c r="M147" s="49">
        <f t="shared" si="43"/>
        <v>1</v>
      </c>
      <c r="N147" s="49">
        <f t="shared" si="43"/>
        <v>1</v>
      </c>
      <c r="O147" s="49">
        <f t="shared" si="43"/>
        <v>1</v>
      </c>
      <c r="P147" s="49">
        <f t="shared" si="43"/>
        <v>1</v>
      </c>
      <c r="Q147" s="49">
        <f t="shared" si="43"/>
        <v>1</v>
      </c>
      <c r="R147" s="49">
        <f t="shared" si="43"/>
        <v>1</v>
      </c>
      <c r="S147" s="49">
        <f t="shared" si="43"/>
        <v>1</v>
      </c>
      <c r="T147" s="49">
        <f t="shared" si="43"/>
        <v>1</v>
      </c>
      <c r="U147" s="49">
        <f t="shared" si="43"/>
        <v>1</v>
      </c>
      <c r="V147" s="49">
        <f t="shared" si="43"/>
        <v>1</v>
      </c>
      <c r="W147" s="49">
        <f t="shared" si="43"/>
        <v>1</v>
      </c>
      <c r="X147" s="49">
        <f t="shared" si="43"/>
        <v>1</v>
      </c>
      <c r="Y147" s="49">
        <f t="shared" si="43"/>
        <v>1</v>
      </c>
      <c r="Z147" s="49">
        <f t="shared" si="43"/>
        <v>1</v>
      </c>
    </row>
    <row r="148" spans="1:26" ht="14.5" hidden="1" x14ac:dyDescent="0.25">
      <c r="A148" s="48" t="s">
        <v>35</v>
      </c>
      <c r="E148" s="29"/>
      <c r="F148" s="50">
        <f>IFERROR(FDIST(F145,F140,F135),0)</f>
        <v>5.4716873913890197E-5</v>
      </c>
      <c r="G148" s="50">
        <f t="shared" ref="G148:Z148" si="44">IFERROR(FDIST(G145,G140,G135),0)</f>
        <v>0</v>
      </c>
      <c r="H148" s="50">
        <f t="shared" si="44"/>
        <v>0</v>
      </c>
      <c r="I148" s="50">
        <f t="shared" si="44"/>
        <v>0</v>
      </c>
      <c r="J148" s="50">
        <f t="shared" si="44"/>
        <v>0</v>
      </c>
      <c r="K148" s="50">
        <f t="shared" si="44"/>
        <v>0.9996784896176385</v>
      </c>
      <c r="L148" s="50">
        <f t="shared" si="44"/>
        <v>0</v>
      </c>
      <c r="M148" s="50">
        <f t="shared" si="44"/>
        <v>0</v>
      </c>
      <c r="N148" s="50">
        <f t="shared" si="44"/>
        <v>0</v>
      </c>
      <c r="O148" s="50">
        <f t="shared" si="44"/>
        <v>0</v>
      </c>
      <c r="P148" s="50">
        <f t="shared" si="44"/>
        <v>0</v>
      </c>
      <c r="Q148" s="50">
        <f t="shared" si="44"/>
        <v>0</v>
      </c>
      <c r="R148" s="50">
        <f t="shared" si="44"/>
        <v>0</v>
      </c>
      <c r="S148" s="50">
        <f t="shared" si="44"/>
        <v>0</v>
      </c>
      <c r="T148" s="50">
        <f t="shared" si="44"/>
        <v>0</v>
      </c>
      <c r="U148" s="50">
        <f t="shared" si="44"/>
        <v>0</v>
      </c>
      <c r="V148" s="50">
        <f t="shared" si="44"/>
        <v>0</v>
      </c>
      <c r="W148" s="50">
        <f t="shared" si="44"/>
        <v>0</v>
      </c>
      <c r="X148" s="50">
        <f t="shared" si="44"/>
        <v>0</v>
      </c>
      <c r="Y148" s="50">
        <f t="shared" si="44"/>
        <v>0</v>
      </c>
      <c r="Z148" s="50">
        <f t="shared" si="44"/>
        <v>0</v>
      </c>
    </row>
    <row r="149" spans="1:26" ht="14.5" hidden="1" x14ac:dyDescent="0.25">
      <c r="E149" s="29"/>
    </row>
    <row r="150" spans="1:26" ht="14.5" x14ac:dyDescent="0.25">
      <c r="A150" s="48" t="s">
        <v>36</v>
      </c>
      <c r="E150" s="51">
        <f>E147</f>
        <v>0</v>
      </c>
      <c r="F150" s="51">
        <f>F147</f>
        <v>3.0589577324649549E-8</v>
      </c>
      <c r="G150" s="51">
        <f>G147</f>
        <v>1</v>
      </c>
      <c r="H150" s="51">
        <f t="shared" ref="H150:Z150" si="45">H147</f>
        <v>1</v>
      </c>
      <c r="I150" s="51">
        <f t="shared" si="45"/>
        <v>1</v>
      </c>
      <c r="J150" s="51">
        <f t="shared" si="45"/>
        <v>0</v>
      </c>
      <c r="K150" s="51">
        <f t="shared" si="45"/>
        <v>2.9640940899390415E-4</v>
      </c>
      <c r="L150" s="51">
        <f t="shared" si="45"/>
        <v>1</v>
      </c>
      <c r="M150" s="51">
        <f t="shared" si="45"/>
        <v>1</v>
      </c>
      <c r="N150" s="51">
        <f t="shared" si="45"/>
        <v>1</v>
      </c>
      <c r="O150" s="51">
        <f t="shared" si="45"/>
        <v>1</v>
      </c>
      <c r="P150" s="51">
        <f t="shared" si="45"/>
        <v>1</v>
      </c>
      <c r="Q150" s="51">
        <f t="shared" si="45"/>
        <v>1</v>
      </c>
      <c r="R150" s="51">
        <f t="shared" si="45"/>
        <v>1</v>
      </c>
      <c r="S150" s="51">
        <f t="shared" si="45"/>
        <v>1</v>
      </c>
      <c r="T150" s="51">
        <f t="shared" si="45"/>
        <v>1</v>
      </c>
      <c r="U150" s="51">
        <f t="shared" si="45"/>
        <v>1</v>
      </c>
      <c r="V150" s="51">
        <f t="shared" si="45"/>
        <v>1</v>
      </c>
      <c r="W150" s="51">
        <f t="shared" si="45"/>
        <v>1</v>
      </c>
      <c r="X150" s="51">
        <f t="shared" si="45"/>
        <v>1</v>
      </c>
      <c r="Y150" s="51">
        <f t="shared" si="45"/>
        <v>1</v>
      </c>
      <c r="Z150" s="51">
        <f t="shared" si="45"/>
        <v>1</v>
      </c>
    </row>
    <row r="151" spans="1:26" x14ac:dyDescent="0.25">
      <c r="A151" s="52" t="s">
        <v>37</v>
      </c>
      <c r="B151" s="53"/>
      <c r="E151" s="54">
        <f>IFERROR(100*SQRT(E141)/E113,0)</f>
        <v>0</v>
      </c>
      <c r="F151" s="54">
        <f>IFERROR(100*SQRT(F141)/F113,0)</f>
        <v>28.757807913618151</v>
      </c>
      <c r="G151" s="54">
        <f t="shared" ref="G151:Z151" si="46">IFERROR(100*SQRT(G141)/G113,0)</f>
        <v>0</v>
      </c>
      <c r="H151" s="54">
        <f t="shared" si="46"/>
        <v>0</v>
      </c>
      <c r="I151" s="54">
        <f t="shared" si="46"/>
        <v>0</v>
      </c>
      <c r="J151" s="54">
        <f t="shared" si="46"/>
        <v>128.44962398471893</v>
      </c>
      <c r="K151" s="54">
        <f t="shared" si="46"/>
        <v>109.10096902637999</v>
      </c>
      <c r="L151" s="54">
        <f t="shared" si="46"/>
        <v>0</v>
      </c>
      <c r="M151" s="54">
        <f t="shared" si="46"/>
        <v>0</v>
      </c>
      <c r="N151" s="54">
        <f t="shared" si="46"/>
        <v>0</v>
      </c>
      <c r="O151" s="54">
        <f t="shared" si="46"/>
        <v>0</v>
      </c>
      <c r="P151" s="54">
        <f t="shared" si="46"/>
        <v>0</v>
      </c>
      <c r="Q151" s="54">
        <f t="shared" si="46"/>
        <v>0</v>
      </c>
      <c r="R151" s="54">
        <f t="shared" si="46"/>
        <v>0</v>
      </c>
      <c r="S151" s="54">
        <f t="shared" si="46"/>
        <v>0</v>
      </c>
      <c r="T151" s="54">
        <f t="shared" si="46"/>
        <v>0</v>
      </c>
      <c r="U151" s="54">
        <f t="shared" si="46"/>
        <v>0</v>
      </c>
      <c r="V151" s="54">
        <f t="shared" si="46"/>
        <v>0</v>
      </c>
      <c r="W151" s="54">
        <f t="shared" si="46"/>
        <v>0</v>
      </c>
      <c r="X151" s="54">
        <f t="shared" si="46"/>
        <v>0</v>
      </c>
      <c r="Y151" s="54">
        <f t="shared" si="46"/>
        <v>0</v>
      </c>
      <c r="Z151" s="54">
        <f t="shared" si="46"/>
        <v>0</v>
      </c>
    </row>
    <row r="152" spans="1:26" x14ac:dyDescent="0.25">
      <c r="A152" s="52" t="s">
        <v>38</v>
      </c>
      <c r="E152" s="55" t="e">
        <f t="shared" ref="E152:Z152" si="47">TINV(0.05,E135)*SQRT(2*E141/($B$109))</f>
        <v>#NUM!</v>
      </c>
      <c r="F152" s="55">
        <f t="shared" si="47"/>
        <v>28.95621121683115</v>
      </c>
      <c r="G152" s="55">
        <f t="shared" si="47"/>
        <v>0</v>
      </c>
      <c r="H152" s="55">
        <f t="shared" si="47"/>
        <v>0</v>
      </c>
      <c r="I152" s="55">
        <f t="shared" si="47"/>
        <v>0</v>
      </c>
      <c r="J152" s="55">
        <f t="shared" si="47"/>
        <v>335.40652443577449</v>
      </c>
      <c r="K152" s="55">
        <f t="shared" si="47"/>
        <v>36.090254270407996</v>
      </c>
      <c r="L152" s="55">
        <f t="shared" si="47"/>
        <v>0</v>
      </c>
      <c r="M152" s="55">
        <f t="shared" si="47"/>
        <v>0</v>
      </c>
      <c r="N152" s="55">
        <f t="shared" si="47"/>
        <v>0</v>
      </c>
      <c r="O152" s="55">
        <f t="shared" si="47"/>
        <v>0</v>
      </c>
      <c r="P152" s="55">
        <f t="shared" si="47"/>
        <v>0</v>
      </c>
      <c r="Q152" s="55">
        <f t="shared" si="47"/>
        <v>0</v>
      </c>
      <c r="R152" s="55">
        <f t="shared" si="47"/>
        <v>0</v>
      </c>
      <c r="S152" s="55">
        <f t="shared" si="47"/>
        <v>0</v>
      </c>
      <c r="T152" s="55">
        <f t="shared" si="47"/>
        <v>0</v>
      </c>
      <c r="U152" s="55">
        <f t="shared" si="47"/>
        <v>0</v>
      </c>
      <c r="V152" s="55">
        <f t="shared" si="47"/>
        <v>0</v>
      </c>
      <c r="W152" s="55">
        <f t="shared" si="47"/>
        <v>0</v>
      </c>
      <c r="X152" s="55">
        <f t="shared" si="47"/>
        <v>0</v>
      </c>
      <c r="Y152" s="55">
        <f t="shared" si="47"/>
        <v>0</v>
      </c>
      <c r="Z152" s="55">
        <f t="shared" si="47"/>
        <v>0</v>
      </c>
    </row>
    <row r="154" spans="1:26" x14ac:dyDescent="0.25">
      <c r="A154" s="33" t="s">
        <v>12</v>
      </c>
    </row>
    <row r="155" spans="1:26" x14ac:dyDescent="0.25">
      <c r="A155" s="56">
        <f>[1]Data!A88</f>
        <v>1</v>
      </c>
      <c r="B155" s="56">
        <f>[1]Data!B235</f>
        <v>0</v>
      </c>
      <c r="C155" s="57" t="e">
        <f>(((SUMIFS('Effekt 05-23'!E155:E234, [1]Data!#REF!, "=a*", 'Effekt 05-23'!$B$8:$B$87,$A$8))+(SUMIFS('Effekt 05-23'!E155:E234, [1]Data!#REF!, "=b*", 'Effekt 05-23'!$B$8:$B$87, $A$8))+(SUMIFS('Effekt 05-23'!E155:E234, [1]Data!#REF!, "=c*", 'Effekt 05-23'!$B$8:$B$87, $A$8))+(SUMIFS('Effekt 05-23'!E155:E234, [1]Data!#REF!, "=d*", 'Effekt 05-23'!$B$8:$B$87, $A$8))+(SUMIFS('Effekt 05-23'!E155:E234, [1]Data!#REF!, "=e*", 'Effekt 05-23'!$B$8:$B$87, $A$8))+(SUMIFS('Effekt 05-23'!E155:E234, [1]Data!#REF!, "=f*", 'Effekt 05-23'!$B$8:$B$87, $A$8))))/[1]Data!B163</f>
        <v>#REF!</v>
      </c>
      <c r="D155" s="57" t="e">
        <f>(((SUMIFS('Effekt 05-23'!F155:F234, [1]Data!#REF!, "=a*", 'Effekt 05-23'!$B$8:$B$87,$A$8))+(SUMIFS('Effekt 05-23'!F155:F234, [1]Data!#REF!, "=b*", 'Effekt 05-23'!$B$8:$B$87, $A$8))+(SUMIFS('Effekt 05-23'!F155:F234, [1]Data!#REF!, "=c*", 'Effekt 05-23'!$B$8:$B$87, $A$8))+(SUMIFS('Effekt 05-23'!F155:F234, [1]Data!#REF!, "=d*", 'Effekt 05-23'!$B$8:$B$87, $A$8))+(SUMIFS('Effekt 05-23'!F155:F234, [1]Data!#REF!, "=e*", 'Effekt 05-23'!$B$8:$B$87, $A$8))+(SUMIFS('Effekt 05-23'!F155:F234, [1]Data!#REF!, "=f*", 'Effekt 05-23'!$B$8:$B$87, $A$8))))/[1]Data!$B$16</f>
        <v>#REF!</v>
      </c>
      <c r="E155" s="57">
        <f>(SUMIFS('Effekt 05-23'!E8:E87,'Effekt 05-23'!$B$8:$B$87,$A$8))/[1]Data!$B$16</f>
        <v>0</v>
      </c>
      <c r="F155" s="57">
        <f>(SUMIFS('Effekt 05-23'!F8:F87,'Effekt 05-23'!$B$8:$B$87,$A$8))/[1]Data!$B$16</f>
        <v>0</v>
      </c>
      <c r="G155" s="57">
        <f>(SUMIFS('Effekt 05-23'!G8:G87,'Effekt 05-23'!$B$8:$B$87,$A$8))/[1]Data!$B$16</f>
        <v>0</v>
      </c>
      <c r="H155" s="57">
        <f>(SUMIFS('Effekt 05-23'!H8:H87,'Effekt 05-23'!$B$8:$B$87,$A$8))/[1]Data!$B$16</f>
        <v>0</v>
      </c>
      <c r="I155" s="57">
        <f>(SUMIFS('Effekt 05-23'!I8:I87,'Effekt 05-23'!$B$8:$B$87,$A$8))/[1]Data!$B$16</f>
        <v>0</v>
      </c>
      <c r="J155" s="57">
        <f>(SUMIFS('Effekt 05-23'!J8:J87,'Effekt 05-23'!$B$8:$B$87,$A$8))/[1]Data!$B$16</f>
        <v>0</v>
      </c>
      <c r="K155" s="57">
        <f>(SUMIFS('Effekt 05-23'!K8:K87,'Effekt 05-23'!$B$8:$B$87,$A$8))/[1]Data!$B$16</f>
        <v>0</v>
      </c>
      <c r="L155" s="57">
        <f>(SUMIFS('Effekt 05-23'!L8:L87,'Effekt 05-23'!$B$8:$B$87,$A$8))/[1]Data!$B$16</f>
        <v>0</v>
      </c>
      <c r="M155" s="57">
        <f>(SUMIFS('Effekt 05-23'!M8:M87,'Effekt 05-23'!$B$8:$B$87,$A$8))/[1]Data!$B$16</f>
        <v>0</v>
      </c>
      <c r="N155" s="57">
        <f>(SUMIFS('Effekt 05-23'!N8:N87,'Effekt 05-23'!$B$8:$B$87,$A$8))/[1]Data!$B$16</f>
        <v>0</v>
      </c>
      <c r="O155" s="57">
        <f>(SUMIFS('Effekt 05-23'!O8:O87,'Effekt 05-23'!$B$8:$B$87,$A$8))/[1]Data!$B$16</f>
        <v>0</v>
      </c>
      <c r="P155" s="57">
        <f>(SUMIFS('Effekt 05-23'!P8:P87,'Effekt 05-23'!$B$8:$B$87,$A$8))/[1]Data!$B$16</f>
        <v>0</v>
      </c>
      <c r="Q155" s="57">
        <f>(SUMIFS('Effekt 05-23'!Q8:Q87,'Effekt 05-23'!$B$8:$B$87,$A$8))/[1]Data!$B$16</f>
        <v>0</v>
      </c>
      <c r="R155" s="57">
        <f>(SUMIFS('Effekt 05-23'!R8:R87,'Effekt 05-23'!$B$8:$B$87,$A$8))/[1]Data!$B$16</f>
        <v>0</v>
      </c>
      <c r="S155" s="57">
        <f>(SUMIFS('Effekt 05-23'!S8:S87,'Effekt 05-23'!$B$8:$B$87,$A$8))/[1]Data!$B$16</f>
        <v>0</v>
      </c>
      <c r="T155" s="57">
        <f>(SUMIFS('Effekt 05-23'!T8:T87,'Effekt 05-23'!$B$8:$B$87,$A$8))/[1]Data!$B$16</f>
        <v>0</v>
      </c>
      <c r="U155" s="57">
        <f>(SUMIFS('Effekt 05-23'!U8:U87,'Effekt 05-23'!$B$8:$B$87,$A$8))/[1]Data!$B$16</f>
        <v>0</v>
      </c>
      <c r="V155" s="57">
        <f>(SUMIFS('Effekt 05-23'!V8:V87,'Effekt 05-23'!$B$8:$B$87,$A$8))/[1]Data!$B$16</f>
        <v>0</v>
      </c>
      <c r="W155" s="57">
        <f>(SUMIFS('Effekt 05-23'!W8:W87,'Effekt 05-23'!$B$8:$B$87,$A$8))/[1]Data!$B$16</f>
        <v>0</v>
      </c>
      <c r="X155" s="57">
        <f>(SUMIFS('Effekt 05-23'!X8:X87,'Effekt 05-23'!$B$8:$B$87,$A$8))/[1]Data!$B$16</f>
        <v>0</v>
      </c>
      <c r="Y155" s="57">
        <f>(SUMIFS('Effekt 05-23'!Y8:Y87,'Effekt 05-23'!$B$8:$B$87,$A$8))/[1]Data!$B$16</f>
        <v>0</v>
      </c>
      <c r="Z155" s="57">
        <f>(SUMIFS('Effekt 05-23'!Z8:Z87,'Effekt 05-23'!$B$8:$B$87,$A$8))/[1]Data!$B$16</f>
        <v>0</v>
      </c>
    </row>
    <row r="156" spans="1:26" x14ac:dyDescent="0.25">
      <c r="A156" s="56">
        <f>[1]Data!A89</f>
        <v>2</v>
      </c>
      <c r="B156" s="56">
        <f>[1]Data!B236</f>
        <v>0</v>
      </c>
      <c r="C156" s="57" t="e">
        <f>(((SUMIFS('Effekt 05-23'!E155:E234, [1]Data!#REF!, "=a*", 'Effekt 05-23'!$B$8:$B$87,$A$9))+(SUMIFS('Effekt 05-23'!E155:E234, [1]Data!#REF!, "=b*", 'Effekt 05-23'!$B$8:$B$87, $A$9))+(SUMIFS('Effekt 05-23'!E155:E234, [1]Data!#REF!, "=c*", 'Effekt 05-23'!$B$8:$B$87, $A$9))+(SUMIFS('Effekt 05-23'!E155:E234, [1]Data!#REF!, "=d*", 'Effekt 05-23'!$B$8:$B$87, $A$9))+(SUMIFS('Effekt 05-23'!E155:E234, [1]Data!#REF!, "=e*", 'Effekt 05-23'!$B$8:$B$87, $A$9))+(SUMIFS('Effekt 05-23'!E155:E234, [1]Data!#REF!, "=f*", 'Effekt 05-23'!$B$8:$B$87, $A$9))))/[1]Data!$B$16</f>
        <v>#REF!</v>
      </c>
      <c r="D156" s="57" t="e">
        <f>(((SUMIFS('Effekt 05-23'!F155:F234, [1]Data!#REF!, "=a*", 'Effekt 05-23'!$B$8:$B$87,$A$9))+(SUMIFS('Effekt 05-23'!F155:F234, [1]Data!#REF!, "=b*", 'Effekt 05-23'!$B$8:$B$87, $A$9))+(SUMIFS('Effekt 05-23'!F155:F234, [1]Data!#REF!, "=c*", 'Effekt 05-23'!$B$8:$B$87, $A$9))+(SUMIFS('Effekt 05-23'!F155:F234, [1]Data!#REF!, "=d*", 'Effekt 05-23'!$B$8:$B$87, $A$9))+(SUMIFS('Effekt 05-23'!F155:F234, [1]Data!#REF!, "=e*", 'Effekt 05-23'!$B$8:$B$87, $A$9))+(SUMIFS('Effekt 05-23'!F155:F234, [1]Data!#REF!, "=f*", 'Effekt 05-23'!$B$8:$B$87, $A$9))))/[1]Data!$B$16</f>
        <v>#REF!</v>
      </c>
      <c r="E156" s="57">
        <f>(SUMIFS('Effekt 05-23'!E8:E87,'Effekt 05-23'!$B$8:$B$87,$A$9))/[1]Data!$B$16</f>
        <v>77.5</v>
      </c>
      <c r="F156" s="57">
        <f>(SUMIFS('Effekt 05-23'!F8:F87,'Effekt 05-23'!$B$8:$B$87,$A$9))/[1]Data!$B$16</f>
        <v>53.5</v>
      </c>
      <c r="G156" s="57">
        <f>(SUMIFS('Effekt 05-23'!G8:G87,'Effekt 05-23'!$B$8:$B$87,$A$9))/[1]Data!$B$16</f>
        <v>0</v>
      </c>
      <c r="H156" s="57">
        <f>(SUMIFS('Effekt 05-23'!H8:H87,'Effekt 05-23'!$B$8:$B$87,$A$9))/[1]Data!$B$16</f>
        <v>0</v>
      </c>
      <c r="I156" s="57">
        <f>(SUMIFS('Effekt 05-23'!I8:I87,'Effekt 05-23'!$B$8:$B$87,$A$9))/[1]Data!$B$16</f>
        <v>0</v>
      </c>
      <c r="J156" s="57">
        <f>(SUMIFS('Effekt 05-23'!J8:J87,'Effekt 05-23'!$B$8:$B$87,$A$9))/[1]Data!$B$16</f>
        <v>100</v>
      </c>
      <c r="K156" s="57">
        <f>(SUMIFS('Effekt 05-23'!K8:K87,'Effekt 05-23'!$B$8:$B$87,$A$9))/[1]Data!$B$16</f>
        <v>16.25</v>
      </c>
      <c r="L156" s="57">
        <f>(SUMIFS('Effekt 05-23'!L8:L87,'Effekt 05-23'!$B$8:$B$87,$A$9))/[1]Data!$B$16</f>
        <v>0</v>
      </c>
      <c r="M156" s="57">
        <f>(SUMIFS('Effekt 05-23'!M8:M87,'Effekt 05-23'!$B$8:$B$87,$A$9))/[1]Data!$B$16</f>
        <v>0</v>
      </c>
      <c r="N156" s="57">
        <f>(SUMIFS('Effekt 05-23'!N8:N87,'Effekt 05-23'!$B$8:$B$87,$A$9))/[1]Data!$B$16</f>
        <v>0</v>
      </c>
      <c r="O156" s="57">
        <f>(SUMIFS('Effekt 05-23'!O8:O87,'Effekt 05-23'!$B$8:$B$87,$A$9))/[1]Data!$B$16</f>
        <v>0</v>
      </c>
      <c r="P156" s="57">
        <f>(SUMIFS('Effekt 05-23'!P8:P87,'Effekt 05-23'!$B$8:$B$87,$A$9))/[1]Data!$B$16</f>
        <v>0</v>
      </c>
      <c r="Q156" s="57">
        <f>(SUMIFS('Effekt 05-23'!Q8:Q87,'Effekt 05-23'!$B$8:$B$87,$A$9))/[1]Data!$B$16</f>
        <v>0</v>
      </c>
      <c r="R156" s="57">
        <f>(SUMIFS('Effekt 05-23'!R8:R87,'Effekt 05-23'!$B$8:$B$87,$A$9))/[1]Data!$B$16</f>
        <v>0</v>
      </c>
      <c r="S156" s="57">
        <f>(SUMIFS('Effekt 05-23'!S8:S87,'Effekt 05-23'!$B$8:$B$87,$A$9))/[1]Data!$B$16</f>
        <v>0</v>
      </c>
      <c r="T156" s="57">
        <f>(SUMIFS('Effekt 05-23'!T8:T87,'Effekt 05-23'!$B$8:$B$87,$A$9))/[1]Data!$B$16</f>
        <v>0</v>
      </c>
      <c r="U156" s="57">
        <f>(SUMIFS('Effekt 05-23'!U8:U87,'Effekt 05-23'!$B$8:$B$87,$A$9))/[1]Data!$B$16</f>
        <v>0</v>
      </c>
      <c r="V156" s="57">
        <f>(SUMIFS('Effekt 05-23'!V8:V87,'Effekt 05-23'!$B$8:$B$87,$A$9))/[1]Data!$B$16</f>
        <v>0</v>
      </c>
      <c r="W156" s="57">
        <f>(SUMIFS('Effekt 05-23'!W8:W87,'Effekt 05-23'!$B$8:$B$87,$A$9))/[1]Data!$B$16</f>
        <v>0</v>
      </c>
      <c r="X156" s="57">
        <f>(SUMIFS('Effekt 05-23'!X8:X87,'Effekt 05-23'!$B$8:$B$87,$A$9))/[1]Data!$B$16</f>
        <v>0</v>
      </c>
      <c r="Y156" s="57">
        <f>(SUMIFS('Effekt 05-23'!Y8:Y87,'Effekt 05-23'!$B$8:$B$87,$A$9))/[1]Data!$B$16</f>
        <v>0</v>
      </c>
      <c r="Z156" s="57">
        <f>(SUMIFS('Effekt 05-23'!Z8:Z87,'Effekt 05-23'!$B$8:$B$87,$A$9))/[1]Data!$B$16</f>
        <v>0</v>
      </c>
    </row>
    <row r="157" spans="1:26" x14ac:dyDescent="0.25">
      <c r="A157" s="56">
        <f>[1]Data!A90</f>
        <v>3</v>
      </c>
      <c r="B157" s="56">
        <f>[1]Data!B237</f>
        <v>0</v>
      </c>
      <c r="C157" s="57" t="e">
        <f>(((SUMIFS('Effekt 05-23'!E155:E234, [1]Data!#REF!, "=a*", 'Effekt 05-23'!$B$8:$B$87,$A$10))+(SUMIFS('Effekt 05-23'!E155:E234, [1]Data!#REF!, "=b*", 'Effekt 05-23'!$B$8:$B$87, $A$10))+(SUMIFS('Effekt 05-23'!E155:E234, [1]Data!#REF!, "=c*", 'Effekt 05-23'!$B$8:$B$87, $A$10))+(SUMIFS('Effekt 05-23'!E155:E234, [1]Data!#REF!, "=d*", 'Effekt 05-23'!$B$8:$B$87, $A$10))+(SUMIFS('Effekt 05-23'!E155:E234, [1]Data!#REF!, "=e*", 'Effekt 05-23'!$B$8:$B$87, $A$10))+(SUMIFS('Effekt 05-23'!E155:E234, [1]Data!#REF!, "=f*", 'Effekt 05-23'!$B$8:$B$87, $A$10))))/[1]Data!$B$16</f>
        <v>#REF!</v>
      </c>
      <c r="D157" s="57" t="e">
        <f>(((SUMIFS('Effekt 05-23'!F155:F234, [1]Data!#REF!, "=a*", 'Effekt 05-23'!$B$8:$B$87,$A$10))+(SUMIFS('Effekt 05-23'!F155:F234, [1]Data!#REF!, "=b*", 'Effekt 05-23'!$B$8:$B$87, $A$10))+(SUMIFS('Effekt 05-23'!F155:F234, [1]Data!#REF!, "=c*", 'Effekt 05-23'!$B$8:$B$87, $A$10))+(SUMIFS('Effekt 05-23'!F155:F234, [1]Data!#REF!, "=d*", 'Effekt 05-23'!$B$8:$B$87, $A$10))+(SUMIFS('Effekt 05-23'!F155:F234, [1]Data!#REF!, "=e*", 'Effekt 05-23'!$B$8:$B$87, $A$10))+(SUMIFS('Effekt 05-23'!F155:F234, [1]Data!#REF!, "=f*", 'Effekt 05-23'!$B$8:$B$87, $A$10))))/[1]Data!$B$16</f>
        <v>#REF!</v>
      </c>
      <c r="E157" s="57">
        <f>(SUMIFS('Effekt 05-23'!E8:E87,'Effekt 05-23'!$B$8:$B$87,$A$10))/[1]Data!$B$16</f>
        <v>93.75</v>
      </c>
      <c r="F157" s="57">
        <f>(SUMIFS('Effekt 05-23'!F8:F87,'Effekt 05-23'!$B$8:$B$87,$A$10))/[1]Data!$B$16</f>
        <v>100</v>
      </c>
      <c r="G157" s="57">
        <f>(SUMIFS('Effekt 05-23'!G8:G87,'Effekt 05-23'!$B$8:$B$87,$A$10))/[1]Data!$B$16</f>
        <v>0</v>
      </c>
      <c r="H157" s="57">
        <f>(SUMIFS('Effekt 05-23'!H8:H87,'Effekt 05-23'!$B$8:$B$87,$A$10))/[1]Data!$B$16</f>
        <v>0</v>
      </c>
      <c r="I157" s="57">
        <f>(SUMIFS('Effekt 05-23'!I8:I87,'Effekt 05-23'!$B$8:$B$87,$A$10))/[1]Data!$B$16</f>
        <v>0</v>
      </c>
      <c r="J157" s="57">
        <f>(SUMIFS('Effekt 05-23'!J8:J87,'Effekt 05-23'!$B$8:$B$87,$A$10))/[1]Data!$B$16</f>
        <v>100</v>
      </c>
      <c r="K157" s="57">
        <f>(SUMIFS('Effekt 05-23'!K8:K87,'Effekt 05-23'!$B$8:$B$87,$A$10))/[1]Data!$B$16</f>
        <v>0</v>
      </c>
      <c r="L157" s="57">
        <f>(SUMIFS('Effekt 05-23'!L8:L87,'Effekt 05-23'!$B$8:$B$87,$A$10))/[1]Data!$B$16</f>
        <v>0</v>
      </c>
      <c r="M157" s="57">
        <f>(SUMIFS('Effekt 05-23'!M8:M87,'Effekt 05-23'!$B$8:$B$87,$A$10))/[1]Data!$B$16</f>
        <v>0</v>
      </c>
      <c r="N157" s="57">
        <f>(SUMIFS('Effekt 05-23'!N8:N87,'Effekt 05-23'!$B$8:$B$87,$A$10))/[1]Data!$B$16</f>
        <v>0</v>
      </c>
      <c r="O157" s="57">
        <f>(SUMIFS('Effekt 05-23'!O8:O87,'Effekt 05-23'!$B$8:$B$87,$A$10))/[1]Data!$B$16</f>
        <v>0</v>
      </c>
      <c r="P157" s="57">
        <f>(SUMIFS('Effekt 05-23'!P8:P87,'Effekt 05-23'!$B$8:$B$87,$A$10))/[1]Data!$B$16</f>
        <v>0</v>
      </c>
      <c r="Q157" s="57">
        <f>(SUMIFS('Effekt 05-23'!Q8:Q87,'Effekt 05-23'!$B$8:$B$87,$A$10))/[1]Data!$B$16</f>
        <v>0</v>
      </c>
      <c r="R157" s="57">
        <f>(SUMIFS('Effekt 05-23'!R8:R87,'Effekt 05-23'!$B$8:$B$87,$A$10))/[1]Data!$B$16</f>
        <v>0</v>
      </c>
      <c r="S157" s="57">
        <f>(SUMIFS('Effekt 05-23'!S8:S87,'Effekt 05-23'!$B$8:$B$87,$A$10))/[1]Data!$B$16</f>
        <v>0</v>
      </c>
      <c r="T157" s="57">
        <f>(SUMIFS('Effekt 05-23'!T8:T87,'Effekt 05-23'!$B$8:$B$87,$A$10))/[1]Data!$B$16</f>
        <v>0</v>
      </c>
      <c r="U157" s="57">
        <f>(SUMIFS('Effekt 05-23'!U8:U87,'Effekt 05-23'!$B$8:$B$87,$A$10))/[1]Data!$B$16</f>
        <v>0</v>
      </c>
      <c r="V157" s="57">
        <f>(SUMIFS('Effekt 05-23'!V8:V87,'Effekt 05-23'!$B$8:$B$87,$A$10))/[1]Data!$B$16</f>
        <v>0</v>
      </c>
      <c r="W157" s="57">
        <f>(SUMIFS('Effekt 05-23'!W8:W87,'Effekt 05-23'!$B$8:$B$87,$A$10))/[1]Data!$B$16</f>
        <v>0</v>
      </c>
      <c r="X157" s="57">
        <f>(SUMIFS('Effekt 05-23'!X8:X87,'Effekt 05-23'!$B$8:$B$87,$A$10))/[1]Data!$B$16</f>
        <v>0</v>
      </c>
      <c r="Y157" s="57">
        <f>(SUMIFS('Effekt 05-23'!Y8:Y87,'Effekt 05-23'!$B$8:$B$87,$A$10))/[1]Data!$B$16</f>
        <v>0</v>
      </c>
      <c r="Z157" s="57">
        <f>(SUMIFS('Effekt 05-23'!Z8:Z87,'Effekt 05-23'!$B$8:$B$87,$A$10))/[1]Data!$B$16</f>
        <v>0</v>
      </c>
    </row>
    <row r="158" spans="1:26" x14ac:dyDescent="0.25">
      <c r="A158" s="56">
        <f>[1]Data!A91</f>
        <v>4</v>
      </c>
      <c r="B158" s="56">
        <f>[1]Data!B238</f>
        <v>0</v>
      </c>
      <c r="C158" s="57" t="e">
        <f>(((SUMIFS('Effekt 05-23'!E155:E234, [1]Data!#REF!, "=a*", 'Effekt 05-23'!$B$8:$B$87,$A$11))+(SUMIFS('Effekt 05-23'!E155:E234, [1]Data!#REF!, "=b*", 'Effekt 05-23'!$B$8:$B$87, $A$11))+(SUMIFS('Effekt 05-23'!E155:E234, [1]Data!#REF!, "=c*", 'Effekt 05-23'!$B$8:$B$87, $A$11))+(SUMIFS('Effekt 05-23'!E155:E234, [1]Data!#REF!, "=d*", 'Effekt 05-23'!$B$8:$B$87, $A$11))+(SUMIFS('Effekt 05-23'!E155:E234, [1]Data!#REF!, "=e*", 'Effekt 05-23'!$B$8:$B$87, $A$11))+(SUMIFS('Effekt 05-23'!E155:E234, [1]Data!#REF!, "=f*", 'Effekt 05-23'!$B$8:$B$87, $A$11))))/[1]Data!$B$16</f>
        <v>#REF!</v>
      </c>
      <c r="D158" s="57" t="e">
        <f>(((SUMIFS('Effekt 05-23'!F155:F234, [1]Data!#REF!, "=a*", 'Effekt 05-23'!$B$8:$B$87,$A$11))+(SUMIFS('Effekt 05-23'!F155:F234, [1]Data!#REF!, "=b*", 'Effekt 05-23'!$B$8:$B$87, $A$11))+(SUMIFS('Effekt 05-23'!F155:F234, [1]Data!#REF!, "=c*", 'Effekt 05-23'!$B$8:$B$87, $A$11))+(SUMIFS('Effekt 05-23'!F155:F234, [1]Data!#REF!, "=d*", 'Effekt 05-23'!$B$8:$B$87, $A$11))+(SUMIFS('Effekt 05-23'!F155:F234, [1]Data!#REF!, "=e*", 'Effekt 05-23'!$B$8:$B$87, $A$11))+(SUMIFS('Effekt 05-23'!F155:F234, [1]Data!#REF!, "=f*", 'Effekt 05-23'!$B$8:$B$87, $A$11))))/[1]Data!$B$16</f>
        <v>#REF!</v>
      </c>
      <c r="E158" s="57">
        <f>(SUMIFS('Effekt 05-23'!E8:E87,'Effekt 05-23'!$B$8:$B$87,$A$11))/[1]Data!$B$16</f>
        <v>40</v>
      </c>
      <c r="F158" s="57">
        <f>(SUMIFS('Effekt 05-23'!F8:F87,'Effekt 05-23'!$B$8:$B$87,$A$11))/[1]Data!$B$16</f>
        <v>25</v>
      </c>
      <c r="G158" s="57">
        <f>(SUMIFS('Effekt 05-23'!G8:G87,'Effekt 05-23'!$B$8:$B$87,$A$11))/[1]Data!$B$16</f>
        <v>0</v>
      </c>
      <c r="H158" s="57">
        <f>(SUMIFS('Effekt 05-23'!H8:H87,'Effekt 05-23'!$B$8:$B$87,$A$11))/[1]Data!$B$16</f>
        <v>0</v>
      </c>
      <c r="I158" s="57">
        <f>(SUMIFS('Effekt 05-23'!I8:I87,'Effekt 05-23'!$B$8:$B$87,$A$11))/[1]Data!$B$16</f>
        <v>0</v>
      </c>
      <c r="J158" s="57">
        <f>(SUMIFS('Effekt 05-23'!J8:J87,'Effekt 05-23'!$B$8:$B$87,$A$11))/[1]Data!$B$16</f>
        <v>100</v>
      </c>
      <c r="K158" s="57">
        <f>(SUMIFS('Effekt 05-23'!K8:K87,'Effekt 05-23'!$B$8:$B$87,$A$11))/[1]Data!$B$16</f>
        <v>15</v>
      </c>
      <c r="L158" s="57">
        <f>(SUMIFS('Effekt 05-23'!L8:L87,'Effekt 05-23'!$B$8:$B$87,$A$11))/[1]Data!$B$16</f>
        <v>0</v>
      </c>
      <c r="M158" s="57">
        <f>(SUMIFS('Effekt 05-23'!M8:M87,'Effekt 05-23'!$B$8:$B$87,$A$11))/[1]Data!$B$16</f>
        <v>0</v>
      </c>
      <c r="N158" s="57">
        <f>(SUMIFS('Effekt 05-23'!N8:N87,'Effekt 05-23'!$B$8:$B$87,$A$11))/[1]Data!$B$16</f>
        <v>0</v>
      </c>
      <c r="O158" s="57">
        <f>(SUMIFS('Effekt 05-23'!O8:O87,'Effekt 05-23'!$B$8:$B$87,$A$11))/[1]Data!$B$16</f>
        <v>0</v>
      </c>
      <c r="P158" s="57">
        <f>(SUMIFS('Effekt 05-23'!P8:P87,'Effekt 05-23'!$B$8:$B$87,$A$11))/[1]Data!$B$16</f>
        <v>0</v>
      </c>
      <c r="Q158" s="57">
        <f>(SUMIFS('Effekt 05-23'!Q8:Q87,'Effekt 05-23'!$B$8:$B$87,$A$11))/[1]Data!$B$16</f>
        <v>0</v>
      </c>
      <c r="R158" s="57">
        <f>(SUMIFS('Effekt 05-23'!R8:R87,'Effekt 05-23'!$B$8:$B$87,$A$11))/[1]Data!$B$16</f>
        <v>0</v>
      </c>
      <c r="S158" s="57">
        <f>(SUMIFS('Effekt 05-23'!S8:S87,'Effekt 05-23'!$B$8:$B$87,$A$11))/[1]Data!$B$16</f>
        <v>0</v>
      </c>
      <c r="T158" s="57">
        <f>(SUMIFS('Effekt 05-23'!T8:T87,'Effekt 05-23'!$B$8:$B$87,$A$11))/[1]Data!$B$16</f>
        <v>0</v>
      </c>
      <c r="U158" s="57">
        <f>(SUMIFS('Effekt 05-23'!U8:U87,'Effekt 05-23'!$B$8:$B$87,$A$11))/[1]Data!$B$16</f>
        <v>0</v>
      </c>
      <c r="V158" s="57">
        <f>(SUMIFS('Effekt 05-23'!V8:V87,'Effekt 05-23'!$B$8:$B$87,$A$11))/[1]Data!$B$16</f>
        <v>0</v>
      </c>
      <c r="W158" s="57">
        <f>(SUMIFS('Effekt 05-23'!W8:W87,'Effekt 05-23'!$B$8:$B$87,$A$11))/[1]Data!$B$16</f>
        <v>0</v>
      </c>
      <c r="X158" s="57">
        <f>(SUMIFS('Effekt 05-23'!X8:X87,'Effekt 05-23'!$B$8:$B$87,$A$11))/[1]Data!$B$16</f>
        <v>0</v>
      </c>
      <c r="Y158" s="57">
        <f>(SUMIFS('Effekt 05-23'!Y8:Y87,'Effekt 05-23'!$B$8:$B$87,$A$11))/[1]Data!$B$16</f>
        <v>0</v>
      </c>
      <c r="Z158" s="57">
        <f>(SUMIFS('Effekt 05-23'!Z8:Z87,'Effekt 05-23'!$B$8:$B$87,$A$11))/[1]Data!$B$16</f>
        <v>0</v>
      </c>
    </row>
    <row r="159" spans="1:26" x14ac:dyDescent="0.25">
      <c r="A159" s="56">
        <f>[1]Data!A92</f>
        <v>5</v>
      </c>
      <c r="B159" s="56">
        <f>[1]Data!B239</f>
        <v>0</v>
      </c>
      <c r="C159" s="57" t="e">
        <f>(((SUMIFS('Effekt 05-23'!E155:E234, [1]Data!#REF!, "=a*", 'Effekt 05-23'!$B$8:$B$87,$A$12))+(SUMIFS('Effekt 05-23'!E155:E234, [1]Data!#REF!, "=b*", 'Effekt 05-23'!$B$8:$B$87, $A$12))+(SUMIFS('Effekt 05-23'!E155:E234, [1]Data!#REF!, "=c*", 'Effekt 05-23'!$B$8:$B$87, $A$12))+(SUMIFS('Effekt 05-23'!E155:E234, [1]Data!#REF!, "=d*", 'Effekt 05-23'!$B$8:$B$87, $A$12))+(SUMIFS('Effekt 05-23'!E155:E234, [1]Data!#REF!, "=e*", 'Effekt 05-23'!$B$8:$B$87, $A$12))+(SUMIFS('Effekt 05-23'!E155:E234, [1]Data!#REF!, "=f*", 'Effekt 05-23'!$B$8:$B$87, $A$12))))/[1]Data!$B$16</f>
        <v>#REF!</v>
      </c>
      <c r="D159" s="57" t="e">
        <f>(((SUMIFS('Effekt 05-23'!F155:F234, [1]Data!#REF!, "=a*", 'Effekt 05-23'!$B$8:$B$87,$A$12))+(SUMIFS('Effekt 05-23'!F155:F234, [1]Data!#REF!, "=b*", 'Effekt 05-23'!$B$8:$B$87, $A$12))+(SUMIFS('Effekt 05-23'!F155:F234, [1]Data!#REF!, "=c*", 'Effekt 05-23'!$B$8:$B$87, $A$12))+(SUMIFS('Effekt 05-23'!F155:F234, [1]Data!#REF!, "=d*", 'Effekt 05-23'!$B$8:$B$87, $A$12))+(SUMIFS('Effekt 05-23'!F155:F234, [1]Data!#REF!, "=e*", 'Effekt 05-23'!$B$8:$B$87, $A$12))+(SUMIFS('Effekt 05-23'!F155:F234, [1]Data!#REF!, "=f*", 'Effekt 05-23'!$B$8:$B$87, $A$12))))/[1]Data!$B$16</f>
        <v>#REF!</v>
      </c>
      <c r="E159" s="57">
        <f>(SUMIFS('Effekt 05-23'!E8:E87,'Effekt 05-23'!$B$8:$B$87,$A$12))/[1]Data!$B$16</f>
        <v>93.5</v>
      </c>
      <c r="F159" s="57">
        <f>(SUMIFS('Effekt 05-23'!F8:F87,'Effekt 05-23'!$B$8:$B$87,$A$12))/[1]Data!$B$16</f>
        <v>99</v>
      </c>
      <c r="G159" s="57">
        <f>(SUMIFS('Effekt 05-23'!G8:G87,'Effekt 05-23'!$B$8:$B$87,$A$12))/[1]Data!$B$16</f>
        <v>0</v>
      </c>
      <c r="H159" s="57">
        <f>(SUMIFS('Effekt 05-23'!H8:H87,'Effekt 05-23'!$B$8:$B$87,$A$12))/[1]Data!$B$16</f>
        <v>0</v>
      </c>
      <c r="I159" s="57">
        <f>(SUMIFS('Effekt 05-23'!I8:I87,'Effekt 05-23'!$B$8:$B$87,$A$12))/[1]Data!$B$16</f>
        <v>0</v>
      </c>
      <c r="J159" s="57">
        <f>(SUMIFS('Effekt 05-23'!J8:J87,'Effekt 05-23'!$B$8:$B$87,$A$12))/[1]Data!$B$16</f>
        <v>100</v>
      </c>
      <c r="K159" s="57">
        <f>(SUMIFS('Effekt 05-23'!K8:K87,'Effekt 05-23'!$B$8:$B$87,$A$12))/[1]Data!$B$16</f>
        <v>0</v>
      </c>
      <c r="L159" s="57">
        <f>(SUMIFS('Effekt 05-23'!L8:L87,'Effekt 05-23'!$B$8:$B$87,$A$12))/[1]Data!$B$16</f>
        <v>0</v>
      </c>
      <c r="M159" s="57">
        <f>(SUMIFS('Effekt 05-23'!M8:M87,'Effekt 05-23'!$B$8:$B$87,$A$12))/[1]Data!$B$16</f>
        <v>0</v>
      </c>
      <c r="N159" s="57">
        <f>(SUMIFS('Effekt 05-23'!N8:N87,'Effekt 05-23'!$B$8:$B$87,$A$12))/[1]Data!$B$16</f>
        <v>0</v>
      </c>
      <c r="O159" s="57">
        <f>(SUMIFS('Effekt 05-23'!O8:O87,'Effekt 05-23'!$B$8:$B$87,$A$12))/[1]Data!$B$16</f>
        <v>0</v>
      </c>
      <c r="P159" s="57">
        <f>(SUMIFS('Effekt 05-23'!P8:P87,'Effekt 05-23'!$B$8:$B$87,$A$12))/[1]Data!$B$16</f>
        <v>0</v>
      </c>
      <c r="Q159" s="57">
        <f>(SUMIFS('Effekt 05-23'!Q8:Q87,'Effekt 05-23'!$B$8:$B$87,$A$12))/[1]Data!$B$16</f>
        <v>0</v>
      </c>
      <c r="R159" s="57">
        <f>(SUMIFS('Effekt 05-23'!R8:R87,'Effekt 05-23'!$B$8:$B$87,$A$12))/[1]Data!$B$16</f>
        <v>0</v>
      </c>
      <c r="S159" s="57">
        <f>(SUMIFS('Effekt 05-23'!S8:S87,'Effekt 05-23'!$B$8:$B$87,$A$12))/[1]Data!$B$16</f>
        <v>0</v>
      </c>
      <c r="T159" s="57">
        <f>(SUMIFS('Effekt 05-23'!T8:T87,'Effekt 05-23'!$B$8:$B$87,$A$12))/[1]Data!$B$16</f>
        <v>0</v>
      </c>
      <c r="U159" s="57">
        <f>(SUMIFS('Effekt 05-23'!U8:U87,'Effekt 05-23'!$B$8:$B$87,$A$12))/[1]Data!$B$16</f>
        <v>0</v>
      </c>
      <c r="V159" s="57">
        <f>(SUMIFS('Effekt 05-23'!V8:V87,'Effekt 05-23'!$B$8:$B$87,$A$12))/[1]Data!$B$16</f>
        <v>0</v>
      </c>
      <c r="W159" s="57">
        <f>(SUMIFS('Effekt 05-23'!W8:W87,'Effekt 05-23'!$B$8:$B$87,$A$12))/[1]Data!$B$16</f>
        <v>0</v>
      </c>
      <c r="X159" s="57">
        <f>(SUMIFS('Effekt 05-23'!X8:X87,'Effekt 05-23'!$B$8:$B$87,$A$12))/[1]Data!$B$16</f>
        <v>0</v>
      </c>
      <c r="Y159" s="57">
        <f>(SUMIFS('Effekt 05-23'!Y8:Y87,'Effekt 05-23'!$B$8:$B$87,$A$12))/[1]Data!$B$16</f>
        <v>0</v>
      </c>
      <c r="Z159" s="57">
        <f>(SUMIFS('Effekt 05-23'!Z8:Z87,'Effekt 05-23'!$B$8:$B$87,$A$12))/[1]Data!$B$16</f>
        <v>0</v>
      </c>
    </row>
    <row r="160" spans="1:26" x14ac:dyDescent="0.25">
      <c r="A160" s="56">
        <f>[1]Data!A93</f>
        <v>6</v>
      </c>
      <c r="B160" s="56">
        <f>[1]Data!B240</f>
        <v>0</v>
      </c>
      <c r="C160" s="57" t="e">
        <f>(((SUMIFS('Effekt 05-23'!E155:E234, [1]Data!#REF!, "=a*", 'Effekt 05-23'!$B$8:$B$87,$A$13))+(SUMIFS('Effekt 05-23'!E155:E234, [1]Data!#REF!, "=b*", 'Effekt 05-23'!$B$8:$B$87, $A$13))+(SUMIFS('Effekt 05-23'!E155:E234, [1]Data!#REF!, "=c*", 'Effekt 05-23'!$B$8:$B$87, $A$13))+(SUMIFS('Effekt 05-23'!E155:E234, [1]Data!#REF!, "=d*", 'Effekt 05-23'!$B$8:$B$87, $A$13))+(SUMIFS('Effekt 05-23'!E155:E234, [1]Data!#REF!, "=e*", 'Effekt 05-23'!$B$8:$B$87, $A$13))+(SUMIFS('Effekt 05-23'!E155:E234, [1]Data!#REF!, "=f*", 'Effekt 05-23'!$B$8:$B$87, $A$13))))/[1]Data!$B$16</f>
        <v>#REF!</v>
      </c>
      <c r="D160" s="57" t="e">
        <f>(((SUMIFS('Effekt 05-23'!F155:F234, [1]Data!#REF!, "=a*", 'Effekt 05-23'!$B$8:$B$87,$A$13))+(SUMIFS('Effekt 05-23'!F155:F234, [1]Data!#REF!, "=b*", 'Effekt 05-23'!$B$8:$B$87, $A$13))+(SUMIFS('Effekt 05-23'!F155:F234, [1]Data!#REF!, "=c*", 'Effekt 05-23'!$B$8:$B$87, $A$13))+(SUMIFS('Effekt 05-23'!F155:F234, [1]Data!#REF!, "=d*", 'Effekt 05-23'!$B$8:$B$87, $A$13))+(SUMIFS('Effekt 05-23'!F155:F234, [1]Data!#REF!, "=e*", 'Effekt 05-23'!$B$8:$B$87, $A$13))+(SUMIFS('Effekt 05-23'!F155:F234, [1]Data!#REF!, "=f*", 'Effekt 05-23'!$B$8:$B$87, $A$13))))/[1]Data!$B$16</f>
        <v>#REF!</v>
      </c>
      <c r="E160" s="57">
        <f>(SUMIFS('Effekt 05-23'!E8:E87,'Effekt 05-23'!$B$8:$B$87,$A$13))/[1]Data!$B$16</f>
        <v>94.25</v>
      </c>
      <c r="F160" s="57">
        <f>(SUMIFS('Effekt 05-23'!F8:F87,'Effekt 05-23'!$B$8:$B$87,$A$13))/[1]Data!$B$16</f>
        <v>100</v>
      </c>
      <c r="G160" s="57">
        <f>(SUMIFS('Effekt 05-23'!G8:G87,'Effekt 05-23'!$B$8:$B$87,$A$13))/[1]Data!$B$16</f>
        <v>0</v>
      </c>
      <c r="H160" s="57">
        <f>(SUMIFS('Effekt 05-23'!H8:H87,'Effekt 05-23'!$B$8:$B$87,$A$13))/[1]Data!$B$16</f>
        <v>0</v>
      </c>
      <c r="I160" s="57">
        <f>(SUMIFS('Effekt 05-23'!I8:I87,'Effekt 05-23'!$B$8:$B$87,$A$13))/[1]Data!$B$16</f>
        <v>0</v>
      </c>
      <c r="J160" s="57">
        <f>(SUMIFS('Effekt 05-23'!J8:J87,'Effekt 05-23'!$B$8:$B$87,$A$13))/[1]Data!$B$16</f>
        <v>100</v>
      </c>
      <c r="K160" s="57">
        <f>(SUMIFS('Effekt 05-23'!K8:K87,'Effekt 05-23'!$B$8:$B$87,$A$13))/[1]Data!$B$16</f>
        <v>40</v>
      </c>
      <c r="L160" s="57">
        <f>(SUMIFS('Effekt 05-23'!L8:L87,'Effekt 05-23'!$B$8:$B$87,$A$13))/[1]Data!$B$16</f>
        <v>0</v>
      </c>
      <c r="M160" s="57">
        <f>(SUMIFS('Effekt 05-23'!M8:M87,'Effekt 05-23'!$B$8:$B$87,$A$13))/[1]Data!$B$16</f>
        <v>0</v>
      </c>
      <c r="N160" s="57">
        <f>(SUMIFS('Effekt 05-23'!N8:N87,'Effekt 05-23'!$B$8:$B$87,$A$13))/[1]Data!$B$16</f>
        <v>0</v>
      </c>
      <c r="O160" s="57">
        <f>(SUMIFS('Effekt 05-23'!O8:O87,'Effekt 05-23'!$B$8:$B$87,$A$13))/[1]Data!$B$16</f>
        <v>0</v>
      </c>
      <c r="P160" s="57">
        <f>(SUMIFS('Effekt 05-23'!P8:P87,'Effekt 05-23'!$B$8:$B$87,$A$13))/[1]Data!$B$16</f>
        <v>0</v>
      </c>
      <c r="Q160" s="57">
        <f>(SUMIFS('Effekt 05-23'!Q8:Q87,'Effekt 05-23'!$B$8:$B$87,$A$13))/[1]Data!$B$16</f>
        <v>0</v>
      </c>
      <c r="R160" s="57">
        <f>(SUMIFS('Effekt 05-23'!R8:R87,'Effekt 05-23'!$B$8:$B$87,$A$13))/[1]Data!$B$16</f>
        <v>0</v>
      </c>
      <c r="S160" s="57">
        <f>(SUMIFS('Effekt 05-23'!S8:S87,'Effekt 05-23'!$B$8:$B$87,$A$13))/[1]Data!$B$16</f>
        <v>0</v>
      </c>
      <c r="T160" s="57">
        <f>(SUMIFS('Effekt 05-23'!T8:T87,'Effekt 05-23'!$B$8:$B$87,$A$13))/[1]Data!$B$16</f>
        <v>0</v>
      </c>
      <c r="U160" s="57">
        <f>(SUMIFS('Effekt 05-23'!U8:U87,'Effekt 05-23'!$B$8:$B$87,$A$13))/[1]Data!$B$16</f>
        <v>0</v>
      </c>
      <c r="V160" s="57">
        <f>(SUMIFS('Effekt 05-23'!V8:V87,'Effekt 05-23'!$B$8:$B$87,$A$13))/[1]Data!$B$16</f>
        <v>0</v>
      </c>
      <c r="W160" s="57">
        <f>(SUMIFS('Effekt 05-23'!W8:W87,'Effekt 05-23'!$B$8:$B$87,$A$13))/[1]Data!$B$16</f>
        <v>0</v>
      </c>
      <c r="X160" s="57">
        <f>(SUMIFS('Effekt 05-23'!X8:X87,'Effekt 05-23'!$B$8:$B$87,$A$13))/[1]Data!$B$16</f>
        <v>0</v>
      </c>
      <c r="Y160" s="57">
        <f>(SUMIFS('Effekt 05-23'!Y8:Y87,'Effekt 05-23'!$B$8:$B$87,$A$13))/[1]Data!$B$16</f>
        <v>0</v>
      </c>
      <c r="Z160" s="57">
        <f>(SUMIFS('Effekt 05-23'!Z8:Z87,'Effekt 05-23'!$B$8:$B$87,$A$13))/[1]Data!$B$16</f>
        <v>0</v>
      </c>
    </row>
    <row r="161" spans="1:26" x14ac:dyDescent="0.25">
      <c r="A161" s="56">
        <f>[1]Data!A94</f>
        <v>7</v>
      </c>
      <c r="B161" s="56">
        <f>[1]Data!B241</f>
        <v>0</v>
      </c>
      <c r="C161" s="57" t="e">
        <f>(((SUMIFS('Effekt 05-23'!E155:E234, [1]Data!#REF!, "=a*", 'Effekt 05-23'!$B$8:$B$87,$A$14))+(SUMIFS('Effekt 05-23'!E155:E234, [1]Data!#REF!, "=b*", 'Effekt 05-23'!$B$8:$B$87, $A$14))+(SUMIFS('Effekt 05-23'!E155:E234, [1]Data!#REF!, "=c*", 'Effekt 05-23'!$B$8:$B$87, $A$14))+(SUMIFS('Effekt 05-23'!E155:E234, [1]Data!#REF!, "=d*", 'Effekt 05-23'!$B$8:$B$87, $A$14))+(SUMIFS('Effekt 05-23'!E155:E234, [1]Data!#REF!, "=e*", 'Effekt 05-23'!$B$8:$B$87, $A$14))+(SUMIFS('Effekt 05-23'!E155:E234, [1]Data!#REF!, "=f*", 'Effekt 05-23'!$B$8:$B$87, $A$14))))/[1]Data!$B$16</f>
        <v>#REF!</v>
      </c>
      <c r="D161" s="57" t="e">
        <f>(((SUMIFS('Effekt 05-23'!F155:F234, [1]Data!#REF!, "=a*", 'Effekt 05-23'!$B$8:$B$87,$A$14))+(SUMIFS('Effekt 05-23'!F155:F234, [1]Data!#REF!, "=b*", 'Effekt 05-23'!$B$8:$B$87, $A$14))+(SUMIFS('Effekt 05-23'!F155:F234, [1]Data!#REF!, "=c*", 'Effekt 05-23'!$B$8:$B$87, $A$14))+(SUMIFS('Effekt 05-23'!F155:F234, [1]Data!#REF!, "=d*", 'Effekt 05-23'!$B$8:$B$87, $A$14))+(SUMIFS('Effekt 05-23'!F155:F234, [1]Data!#REF!, "=e*", 'Effekt 05-23'!$B$8:$B$87, $A$14))+(SUMIFS('Effekt 05-23'!F155:F234, [1]Data!#REF!, "=f*", 'Effekt 05-23'!$B$8:$B$87, $A$14))))/[1]Data!$B$16</f>
        <v>#REF!</v>
      </c>
      <c r="E161" s="57">
        <f>(SUMIFS('Effekt 05-23'!E8:E87,'Effekt 05-23'!$B$8:$B$87,$A$14))/[1]Data!$B$16</f>
        <v>25</v>
      </c>
      <c r="F161" s="57">
        <f>(SUMIFS('Effekt 05-23'!F8:F87,'Effekt 05-23'!$B$8:$B$87,$A$14))/[1]Data!$B$16</f>
        <v>34</v>
      </c>
      <c r="G161" s="57">
        <f>(SUMIFS('Effekt 05-23'!G8:G87,'Effekt 05-23'!$B$8:$B$87,$A$14))/[1]Data!$B$16</f>
        <v>0</v>
      </c>
      <c r="H161" s="57">
        <f>(SUMIFS('Effekt 05-23'!H8:H87,'Effekt 05-23'!$B$8:$B$87,$A$14))/[1]Data!$B$16</f>
        <v>0</v>
      </c>
      <c r="I161" s="57">
        <f>(SUMIFS('Effekt 05-23'!I8:I87,'Effekt 05-23'!$B$8:$B$87,$A$14))/[1]Data!$B$16</f>
        <v>0</v>
      </c>
      <c r="J161" s="57">
        <f>(SUMIFS('Effekt 05-23'!J8:J87,'Effekt 05-23'!$B$8:$B$87,$A$14))/[1]Data!$B$16</f>
        <v>23.75</v>
      </c>
      <c r="K161" s="57">
        <f>(SUMIFS('Effekt 05-23'!K8:K87,'Effekt 05-23'!$B$8:$B$87,$A$14))/[1]Data!$B$16</f>
        <v>0</v>
      </c>
      <c r="L161" s="57">
        <f>(SUMIFS('Effekt 05-23'!L8:L87,'Effekt 05-23'!$B$8:$B$87,$A$14))/[1]Data!$B$16</f>
        <v>0</v>
      </c>
      <c r="M161" s="57">
        <f>(SUMIFS('Effekt 05-23'!M8:M87,'Effekt 05-23'!$B$8:$B$87,$A$14))/[1]Data!$B$16</f>
        <v>0</v>
      </c>
      <c r="N161" s="57">
        <f>(SUMIFS('Effekt 05-23'!N8:N87,'Effekt 05-23'!$B$8:$B$87,$A$14))/[1]Data!$B$16</f>
        <v>0</v>
      </c>
      <c r="O161" s="57">
        <f>(SUMIFS('Effekt 05-23'!O8:O87,'Effekt 05-23'!$B$8:$B$87,$A$14))/[1]Data!$B$16</f>
        <v>0</v>
      </c>
      <c r="P161" s="57">
        <f>(SUMIFS('Effekt 05-23'!P8:P87,'Effekt 05-23'!$B$8:$B$87,$A$14))/[1]Data!$B$16</f>
        <v>0</v>
      </c>
      <c r="Q161" s="57">
        <f>(SUMIFS('Effekt 05-23'!Q8:Q87,'Effekt 05-23'!$B$8:$B$87,$A$14))/[1]Data!$B$16</f>
        <v>0</v>
      </c>
      <c r="R161" s="57">
        <f>(SUMIFS('Effekt 05-23'!R8:R87,'Effekt 05-23'!$B$8:$B$87,$A$14))/[1]Data!$B$16</f>
        <v>0</v>
      </c>
      <c r="S161" s="57">
        <f>(SUMIFS('Effekt 05-23'!S8:S87,'Effekt 05-23'!$B$8:$B$87,$A$14))/[1]Data!$B$16</f>
        <v>0</v>
      </c>
      <c r="T161" s="57">
        <f>(SUMIFS('Effekt 05-23'!T8:T87,'Effekt 05-23'!$B$8:$B$87,$A$14))/[1]Data!$B$16</f>
        <v>0</v>
      </c>
      <c r="U161" s="57">
        <f>(SUMIFS('Effekt 05-23'!U8:U87,'Effekt 05-23'!$B$8:$B$87,$A$14))/[1]Data!$B$16</f>
        <v>0</v>
      </c>
      <c r="V161" s="57">
        <f>(SUMIFS('Effekt 05-23'!V8:V87,'Effekt 05-23'!$B$8:$B$87,$A$14))/[1]Data!$B$16</f>
        <v>0</v>
      </c>
      <c r="W161" s="57">
        <f>(SUMIFS('Effekt 05-23'!W8:W87,'Effekt 05-23'!$B$8:$B$87,$A$14))/[1]Data!$B$16</f>
        <v>0</v>
      </c>
      <c r="X161" s="57">
        <f>(SUMIFS('Effekt 05-23'!X8:X87,'Effekt 05-23'!$B$8:$B$87,$A$14))/[1]Data!$B$16</f>
        <v>0</v>
      </c>
      <c r="Y161" s="57">
        <f>(SUMIFS('Effekt 05-23'!Y8:Y87,'Effekt 05-23'!$B$8:$B$87,$A$14))/[1]Data!$B$16</f>
        <v>0</v>
      </c>
      <c r="Z161" s="57">
        <f>(SUMIFS('Effekt 05-23'!Z8:Z87,'Effekt 05-23'!$B$8:$B$87,$A$14))/[1]Data!$B$16</f>
        <v>0</v>
      </c>
    </row>
    <row r="162" spans="1:26" x14ac:dyDescent="0.25">
      <c r="A162" s="56">
        <f>[1]Data!A95</f>
        <v>8</v>
      </c>
      <c r="B162" s="56">
        <f>[1]Data!B242</f>
        <v>0</v>
      </c>
      <c r="C162" s="57" t="e">
        <f>(((SUMIFS('Effekt 05-23'!E155:E234, [1]Data!#REF!, "=a*", 'Effekt 05-23'!$B$8:$B$87,$A$15))+(SUMIFS('Effekt 05-23'!E155:E234, [1]Data!#REF!, "=b*", 'Effekt 05-23'!$B$8:$B$87, $A$15))+(SUMIFS('Effekt 05-23'!E155:E234, [1]Data!#REF!, "=c*", 'Effekt 05-23'!$B$8:$B$87, $A$15))+(SUMIFS('Effekt 05-23'!E155:E234, [1]Data!#REF!, "=d*", 'Effekt 05-23'!$B$8:$B$87, $A$15))+(SUMIFS('Effekt 05-23'!E155:E234, [1]Data!#REF!, "=e*", 'Effekt 05-23'!$B$8:$B$87, $A$15))+(SUMIFS('Effekt 05-23'!E155:E234, [1]Data!#REF!, "=f*", 'Effekt 05-23'!$B$8:$B$87, $A$15))))/[1]Data!$B$16</f>
        <v>#REF!</v>
      </c>
      <c r="D162" s="57" t="e">
        <f>(((SUMIFS('Effekt 05-23'!F155:F234, [1]Data!#REF!, "=a*", 'Effekt 05-23'!$B$8:$B$87,$A$15))+(SUMIFS('Effekt 05-23'!F155:F234, [1]Data!#REF!, "=b*", 'Effekt 05-23'!$B$8:$B$87, $A$15))+(SUMIFS('Effekt 05-23'!F155:F234, [1]Data!#REF!, "=c*", 'Effekt 05-23'!$B$8:$B$87, $A$15))+(SUMIFS('Effekt 05-23'!F155:F234, [1]Data!#REF!, "=d*", 'Effekt 05-23'!$B$8:$B$87, $A$15))+(SUMIFS('Effekt 05-23'!F155:F234, [1]Data!#REF!, "=e*", 'Effekt 05-23'!$B$8:$B$87, $A$15))+(SUMIFS('Effekt 05-23'!F155:F234, [1]Data!#REF!, "=f*", 'Effekt 05-23'!$B$8:$B$87, $A$15))))/[1]Data!$B$16</f>
        <v>#REF!</v>
      </c>
      <c r="E162" s="57">
        <f>(SUMIFS('Effekt 05-23'!E8:E87,'Effekt 05-23'!$B$8:$B$87,$A$15))/[1]Data!$B$16</f>
        <v>77</v>
      </c>
      <c r="F162" s="57">
        <f>(SUMIFS('Effekt 05-23'!F8:F87,'Effekt 05-23'!$B$8:$B$87,$A$15))/[1]Data!$B$16</f>
        <v>100</v>
      </c>
      <c r="G162" s="57">
        <f>(SUMIFS('Effekt 05-23'!G8:G87,'Effekt 05-23'!$B$8:$B$87,$A$15))/[1]Data!$B$16</f>
        <v>0</v>
      </c>
      <c r="H162" s="57">
        <f>(SUMIFS('Effekt 05-23'!H8:H87,'Effekt 05-23'!$B$8:$B$87,$A$15))/[1]Data!$B$16</f>
        <v>0</v>
      </c>
      <c r="I162" s="57">
        <f>(SUMIFS('Effekt 05-23'!I8:I87,'Effekt 05-23'!$B$8:$B$87,$A$15))/[1]Data!$B$16</f>
        <v>0</v>
      </c>
      <c r="J162" s="57">
        <f>(SUMIFS('Effekt 05-23'!J8:J87,'Effekt 05-23'!$B$8:$B$87,$A$15))/[1]Data!$B$16</f>
        <v>93.75</v>
      </c>
      <c r="K162" s="57">
        <f>(SUMIFS('Effekt 05-23'!K8:K87,'Effekt 05-23'!$B$8:$B$87,$A$15))/[1]Data!$B$16</f>
        <v>54.5</v>
      </c>
      <c r="L162" s="57">
        <f>(SUMIFS('Effekt 05-23'!L8:L87,'Effekt 05-23'!$B$8:$B$87,$A$15))/[1]Data!$B$16</f>
        <v>0</v>
      </c>
      <c r="M162" s="57">
        <f>(SUMIFS('Effekt 05-23'!M8:M87,'Effekt 05-23'!$B$8:$B$87,$A$15))/[1]Data!$B$16</f>
        <v>0</v>
      </c>
      <c r="N162" s="57">
        <f>(SUMIFS('Effekt 05-23'!N8:N87,'Effekt 05-23'!$B$8:$B$87,$A$15))/[1]Data!$B$16</f>
        <v>0</v>
      </c>
      <c r="O162" s="57">
        <f>(SUMIFS('Effekt 05-23'!O8:O87,'Effekt 05-23'!$B$8:$B$87,$A$15))/[1]Data!$B$16</f>
        <v>0</v>
      </c>
      <c r="P162" s="57">
        <f>(SUMIFS('Effekt 05-23'!P8:P87,'Effekt 05-23'!$B$8:$B$87,$A$15))/[1]Data!$B$16</f>
        <v>0</v>
      </c>
      <c r="Q162" s="57">
        <f>(SUMIFS('Effekt 05-23'!Q8:Q87,'Effekt 05-23'!$B$8:$B$87,$A$15))/[1]Data!$B$16</f>
        <v>0</v>
      </c>
      <c r="R162" s="57">
        <f>(SUMIFS('Effekt 05-23'!R8:R87,'Effekt 05-23'!$B$8:$B$87,$A$15))/[1]Data!$B$16</f>
        <v>0</v>
      </c>
      <c r="S162" s="57">
        <f>(SUMIFS('Effekt 05-23'!S8:S87,'Effekt 05-23'!$B$8:$B$87,$A$15))/[1]Data!$B$16</f>
        <v>0</v>
      </c>
      <c r="T162" s="57">
        <f>(SUMIFS('Effekt 05-23'!T8:T87,'Effekt 05-23'!$B$8:$B$87,$A$15))/[1]Data!$B$16</f>
        <v>0</v>
      </c>
      <c r="U162" s="57">
        <f>(SUMIFS('Effekt 05-23'!U8:U87,'Effekt 05-23'!$B$8:$B$87,$A$15))/[1]Data!$B$16</f>
        <v>0</v>
      </c>
      <c r="V162" s="57">
        <f>(SUMIFS('Effekt 05-23'!V8:V87,'Effekt 05-23'!$B$8:$B$87,$A$15))/[1]Data!$B$16</f>
        <v>0</v>
      </c>
      <c r="W162" s="57">
        <f>(SUMIFS('Effekt 05-23'!W8:W87,'Effekt 05-23'!$B$8:$B$87,$A$15))/[1]Data!$B$16</f>
        <v>0</v>
      </c>
      <c r="X162" s="57">
        <f>(SUMIFS('Effekt 05-23'!X8:X87,'Effekt 05-23'!$B$8:$B$87,$A$15))/[1]Data!$B$16</f>
        <v>0</v>
      </c>
      <c r="Y162" s="57">
        <f>(SUMIFS('Effekt 05-23'!Y8:Y87,'Effekt 05-23'!$B$8:$B$87,$A$15))/[1]Data!$B$16</f>
        <v>0</v>
      </c>
      <c r="Z162" s="57">
        <f>(SUMIFS('Effekt 05-23'!Z8:Z87,'Effekt 05-23'!$B$8:$B$87,$A$15))/[1]Data!$B$16</f>
        <v>0</v>
      </c>
    </row>
    <row r="163" spans="1:26" x14ac:dyDescent="0.25">
      <c r="A163" s="56">
        <f>[1]Data!A96</f>
        <v>9</v>
      </c>
      <c r="B163" s="56">
        <f>[1]Data!B243</f>
        <v>0</v>
      </c>
      <c r="C163" s="57" t="e">
        <f>(((SUMIFS('Effekt 05-23'!E155:E234, [1]Data!#REF!, "=a*", 'Effekt 05-23'!$B$8:$B$87,$A$16))+(SUMIFS('Effekt 05-23'!E155:E234, [1]Data!#REF!, "=b*", 'Effekt 05-23'!$B$8:$B$87, $A$16))+(SUMIFS('Effekt 05-23'!E155:E234, [1]Data!#REF!, "=c*", 'Effekt 05-23'!$B$8:$B$87, $A$16))+(SUMIFS('Effekt 05-23'!E155:E234, [1]Data!#REF!, "=d*", 'Effekt 05-23'!$B$8:$B$87, $A$16))+(SUMIFS('Effekt 05-23'!E155:E234, [1]Data!#REF!, "=e*", 'Effekt 05-23'!$B$8:$B$87, $A$16))+(SUMIFS('Effekt 05-23'!E155:E234, [1]Data!#REF!, "=f*", 'Effekt 05-23'!$B$8:$B$87, $A$16))))/[1]Data!$B$16</f>
        <v>#REF!</v>
      </c>
      <c r="D163" s="57" t="e">
        <f>(((SUMIFS('Effekt 05-23'!F155:F234, [1]Data!#REF!, "=a*", 'Effekt 05-23'!$B$8:$B$87,$A$16))+(SUMIFS('Effekt 05-23'!F155:F234, [1]Data!#REF!, "=b*", 'Effekt 05-23'!$B$8:$B$87, $A$16))+(SUMIFS('Effekt 05-23'!F155:F234, [1]Data!#REF!, "=c*", 'Effekt 05-23'!$B$8:$B$87, $A$16))+(SUMIFS('Effekt 05-23'!F155:F234, [1]Data!#REF!, "=d*", 'Effekt 05-23'!$B$8:$B$87, $A$16))+(SUMIFS('Effekt 05-23'!F155:F234, [1]Data!#REF!, "=e*", 'Effekt 05-23'!$B$8:$B$87, $A$16))+(SUMIFS('Effekt 05-23'!F155:F234, [1]Data!#REF!, "=f*", 'Effekt 05-23'!$B$8:$B$87, $A$16))))/[1]Data!$B$16</f>
        <v>#REF!</v>
      </c>
      <c r="E163" s="57">
        <f>(SUMIFS('Effekt 05-23'!E8:E87,'Effekt 05-23'!$B$8:$B$87,$A$16))/[1]Data!$B$16</f>
        <v>83</v>
      </c>
      <c r="F163" s="57">
        <f>(SUMIFS('Effekt 05-23'!F8:F87,'Effekt 05-23'!$B$8:$B$87,$A$16))/[1]Data!$B$16</f>
        <v>82.5</v>
      </c>
      <c r="G163" s="57">
        <f>(SUMIFS('Effekt 05-23'!G8:G87,'Effekt 05-23'!$B$8:$B$87,$A$16))/[1]Data!$B$16</f>
        <v>0</v>
      </c>
      <c r="H163" s="57">
        <f>(SUMIFS('Effekt 05-23'!H8:H87,'Effekt 05-23'!$B$8:$B$87,$A$16))/[1]Data!$B$16</f>
        <v>0</v>
      </c>
      <c r="I163" s="57">
        <f>(SUMIFS('Effekt 05-23'!I8:I87,'Effekt 05-23'!$B$8:$B$87,$A$16))/[1]Data!$B$16</f>
        <v>0</v>
      </c>
      <c r="J163" s="57">
        <f>(SUMIFS('Effekt 05-23'!J8:J87,'Effekt 05-23'!$B$8:$B$87,$A$16))/[1]Data!$B$16</f>
        <v>86</v>
      </c>
      <c r="K163" s="57">
        <f>(SUMIFS('Effekt 05-23'!K8:K87,'Effekt 05-23'!$B$8:$B$87,$A$16))/[1]Data!$B$16</f>
        <v>16.25</v>
      </c>
      <c r="L163" s="57">
        <f>(SUMIFS('Effekt 05-23'!L8:L87,'Effekt 05-23'!$B$8:$B$87,$A$16))/[1]Data!$B$16</f>
        <v>0</v>
      </c>
      <c r="M163" s="57">
        <f>(SUMIFS('Effekt 05-23'!M8:M87,'Effekt 05-23'!$B$8:$B$87,$A$16))/[1]Data!$B$16</f>
        <v>0</v>
      </c>
      <c r="N163" s="57">
        <f>(SUMIFS('Effekt 05-23'!N8:N87,'Effekt 05-23'!$B$8:$B$87,$A$16))/[1]Data!$B$16</f>
        <v>0</v>
      </c>
      <c r="O163" s="57">
        <f>(SUMIFS('Effekt 05-23'!O8:O87,'Effekt 05-23'!$B$8:$B$87,$A$16))/[1]Data!$B$16</f>
        <v>0</v>
      </c>
      <c r="P163" s="57">
        <f>(SUMIFS('Effekt 05-23'!P8:P87,'Effekt 05-23'!$B$8:$B$87,$A$16))/[1]Data!$B$16</f>
        <v>0</v>
      </c>
      <c r="Q163" s="57">
        <f>(SUMIFS('Effekt 05-23'!Q8:Q87,'Effekt 05-23'!$B$8:$B$87,$A$16))/[1]Data!$B$16</f>
        <v>0</v>
      </c>
      <c r="R163" s="57">
        <f>(SUMIFS('Effekt 05-23'!R8:R87,'Effekt 05-23'!$B$8:$B$87,$A$16))/[1]Data!$B$16</f>
        <v>0</v>
      </c>
      <c r="S163" s="57">
        <f>(SUMIFS('Effekt 05-23'!S8:S87,'Effekt 05-23'!$B$8:$B$87,$A$16))/[1]Data!$B$16</f>
        <v>0</v>
      </c>
      <c r="T163" s="57">
        <f>(SUMIFS('Effekt 05-23'!T8:T87,'Effekt 05-23'!$B$8:$B$87,$A$16))/[1]Data!$B$16</f>
        <v>0</v>
      </c>
      <c r="U163" s="57">
        <f>(SUMIFS('Effekt 05-23'!U8:U87,'Effekt 05-23'!$B$8:$B$87,$A$16))/[1]Data!$B$16</f>
        <v>0</v>
      </c>
      <c r="V163" s="57">
        <f>(SUMIFS('Effekt 05-23'!V8:V87,'Effekt 05-23'!$B$8:$B$87,$A$16))/[1]Data!$B$16</f>
        <v>0</v>
      </c>
      <c r="W163" s="57">
        <f>(SUMIFS('Effekt 05-23'!W8:W87,'Effekt 05-23'!$B$8:$B$87,$A$16))/[1]Data!$B$16</f>
        <v>0</v>
      </c>
      <c r="X163" s="57">
        <f>(SUMIFS('Effekt 05-23'!X8:X87,'Effekt 05-23'!$B$8:$B$87,$A$16))/[1]Data!$B$16</f>
        <v>0</v>
      </c>
      <c r="Y163" s="57">
        <f>(SUMIFS('Effekt 05-23'!Y8:Y87,'Effekt 05-23'!$B$8:$B$87,$A$16))/[1]Data!$B$16</f>
        <v>0</v>
      </c>
      <c r="Z163" s="57">
        <f>(SUMIFS('Effekt 05-23'!Z8:Z87,'Effekt 05-23'!$B$8:$B$87,$A$16))/[1]Data!$B$16</f>
        <v>0</v>
      </c>
    </row>
    <row r="164" spans="1:26" x14ac:dyDescent="0.25">
      <c r="A164" s="56">
        <f>[1]Data!A97</f>
        <v>10</v>
      </c>
      <c r="B164" s="56">
        <f>[1]Data!B244</f>
        <v>0</v>
      </c>
      <c r="C164" s="57" t="e">
        <f>(((SUMIFS('Effekt 05-23'!E155:E234, [1]Data!#REF!, "=a*", 'Effekt 05-23'!$B$8:$B$87,$A$17))+(SUMIFS('Effekt 05-23'!E155:E234, [1]Data!#REF!, "=b*", 'Effekt 05-23'!$B$8:$B$87, $A$17))+(SUMIFS('Effekt 05-23'!E155:E234, [1]Data!#REF!, "=c*", 'Effekt 05-23'!$B$8:$B$87, $A$17))+(SUMIFS('Effekt 05-23'!E155:E234, [1]Data!#REF!, "=d*", 'Effekt 05-23'!$B$8:$B$87, $A$17))+(SUMIFS('Effekt 05-23'!E155:E234, [1]Data!#REF!, "=e*", 'Effekt 05-23'!$B$8:$B$87, $A$17))+(SUMIFS('Effekt 05-23'!E155:E234, [1]Data!#REF!, "=f*", 'Effekt 05-23'!$B$8:$B$87, $A$17))))/[1]Data!$B$16</f>
        <v>#REF!</v>
      </c>
      <c r="D164" s="57" t="e">
        <f>(((SUMIFS('Effekt 05-23'!F155:F234, [1]Data!#REF!, "=a*", 'Effekt 05-23'!$B$8:$B$87,$A$17))+(SUMIFS('Effekt 05-23'!F155:F234, [1]Data!#REF!, "=b*", 'Effekt 05-23'!$B$8:$B$87, $A$17))+(SUMIFS('Effekt 05-23'!F155:F234, [1]Data!#REF!, "=c*", 'Effekt 05-23'!$B$8:$B$87, $A$17))+(SUMIFS('Effekt 05-23'!F155:F234, [1]Data!#REF!, "=d*", 'Effekt 05-23'!$B$8:$B$87, $A$17))+(SUMIFS('Effekt 05-23'!F155:F234, [1]Data!#REF!, "=e*", 'Effekt 05-23'!$B$8:$B$87, $A$17))+(SUMIFS('Effekt 05-23'!F155:F234, [1]Data!#REF!, "=f*", 'Effekt 05-23'!$B$8:$B$87, $A$17))))/[1]Data!$B$16</f>
        <v>#REF!</v>
      </c>
      <c r="E164" s="57">
        <f>(SUMIFS('Effekt 05-23'!E8:E87,'Effekt 05-23'!$B$8:$B$87,$A$17))/[1]Data!$B$16</f>
        <v>91.25</v>
      </c>
      <c r="F164" s="57">
        <f>(SUMIFS('Effekt 05-23'!F8:F87,'Effekt 05-23'!$B$8:$B$87,$A$17))/[1]Data!$B$16</f>
        <v>100</v>
      </c>
      <c r="G164" s="57">
        <f>(SUMIFS('Effekt 05-23'!G8:G87,'Effekt 05-23'!$B$8:$B$87,$A$17))/[1]Data!$B$16</f>
        <v>0</v>
      </c>
      <c r="H164" s="57">
        <f>(SUMIFS('Effekt 05-23'!H8:H87,'Effekt 05-23'!$B$8:$B$87,$A$17))/[1]Data!$B$16</f>
        <v>0</v>
      </c>
      <c r="I164" s="57">
        <f>(SUMIFS('Effekt 05-23'!I8:I87,'Effekt 05-23'!$B$8:$B$87,$A$17))/[1]Data!$B$16</f>
        <v>0</v>
      </c>
      <c r="J164" s="57">
        <f>(SUMIFS('Effekt 05-23'!J8:J87,'Effekt 05-23'!$B$8:$B$87,$A$17))/[1]Data!$B$16</f>
        <v>96.25</v>
      </c>
      <c r="K164" s="57">
        <f>(SUMIFS('Effekt 05-23'!K8:K87,'Effekt 05-23'!$B$8:$B$87,$A$17))/[1]Data!$B$16</f>
        <v>86</v>
      </c>
      <c r="L164" s="57">
        <f>(SUMIFS('Effekt 05-23'!L8:L87,'Effekt 05-23'!$B$8:$B$87,$A$17))/[1]Data!$B$16</f>
        <v>0</v>
      </c>
      <c r="M164" s="57">
        <f>(SUMIFS('Effekt 05-23'!M8:M87,'Effekt 05-23'!$B$8:$B$87,$A$17))/[1]Data!$B$16</f>
        <v>0</v>
      </c>
      <c r="N164" s="57">
        <f>(SUMIFS('Effekt 05-23'!N8:N87,'Effekt 05-23'!$B$8:$B$87,$A$17))/[1]Data!$B$16</f>
        <v>0</v>
      </c>
      <c r="O164" s="57">
        <f>(SUMIFS('Effekt 05-23'!O8:O87,'Effekt 05-23'!$B$8:$B$87,$A$17))/[1]Data!$B$16</f>
        <v>0</v>
      </c>
      <c r="P164" s="57">
        <f>(SUMIFS('Effekt 05-23'!P8:P87,'Effekt 05-23'!$B$8:$B$87,$A$17))/[1]Data!$B$16</f>
        <v>0</v>
      </c>
      <c r="Q164" s="57">
        <f>(SUMIFS('Effekt 05-23'!Q8:Q87,'Effekt 05-23'!$B$8:$B$87,$A$17))/[1]Data!$B$16</f>
        <v>0</v>
      </c>
      <c r="R164" s="57">
        <f>(SUMIFS('Effekt 05-23'!R8:R87,'Effekt 05-23'!$B$8:$B$87,$A$17))/[1]Data!$B$16</f>
        <v>0</v>
      </c>
      <c r="S164" s="57">
        <f>(SUMIFS('Effekt 05-23'!S8:S87,'Effekt 05-23'!$B$8:$B$87,$A$17))/[1]Data!$B$16</f>
        <v>0</v>
      </c>
      <c r="T164" s="57">
        <f>(SUMIFS('Effekt 05-23'!T8:T87,'Effekt 05-23'!$B$8:$B$87,$A$17))/[1]Data!$B$16</f>
        <v>0</v>
      </c>
      <c r="U164" s="57">
        <f>(SUMIFS('Effekt 05-23'!U8:U87,'Effekt 05-23'!$B$8:$B$87,$A$17))/[1]Data!$B$16</f>
        <v>0</v>
      </c>
      <c r="V164" s="57">
        <f>(SUMIFS('Effekt 05-23'!V8:V87,'Effekt 05-23'!$B$8:$B$87,$A$17))/[1]Data!$B$16</f>
        <v>0</v>
      </c>
      <c r="W164" s="57">
        <f>(SUMIFS('Effekt 05-23'!W8:W87,'Effekt 05-23'!$B$8:$B$87,$A$17))/[1]Data!$B$16</f>
        <v>0</v>
      </c>
      <c r="X164" s="57">
        <f>(SUMIFS('Effekt 05-23'!X8:X87,'Effekt 05-23'!$B$8:$B$87,$A$17))/[1]Data!$B$16</f>
        <v>0</v>
      </c>
      <c r="Y164" s="57">
        <f>(SUMIFS('Effekt 05-23'!Y8:Y87,'Effekt 05-23'!$B$8:$B$87,$A$17))/[1]Data!$B$16</f>
        <v>0</v>
      </c>
      <c r="Z164" s="57">
        <f>(SUMIFS('Effekt 05-23'!Z8:Z87,'Effekt 05-23'!$B$8:$B$87,$A$17))/[1]Data!$B$16</f>
        <v>0</v>
      </c>
    </row>
    <row r="165" spans="1:26" x14ac:dyDescent="0.25">
      <c r="A165" s="56">
        <f>[1]Data!A98</f>
        <v>11</v>
      </c>
      <c r="B165" s="56">
        <f>[1]Data!B245</f>
        <v>0</v>
      </c>
      <c r="C165" s="57" t="e">
        <f>(((SUMIFS('Effekt 05-23'!E155:E234, [1]Data!#REF!, "=a*", 'Effekt 05-23'!$B$8:$B$87,$A$18))+(SUMIFS('Effekt 05-23'!E155:E234, [1]Data!#REF!, "=b*", 'Effekt 05-23'!$B$8:$B$87, $A$18))+(SUMIFS('Effekt 05-23'!E155:E234, [1]Data!#REF!, "=c*", 'Effekt 05-23'!$B$8:$B$87, $A$18))+(SUMIFS('Effekt 05-23'!E155:E234, [1]Data!#REF!, "=d*", 'Effekt 05-23'!$B$8:$B$87, $A$18))+(SUMIFS('Effekt 05-23'!E155:E234, [1]Data!#REF!, "=e*", 'Effekt 05-23'!$B$8:$B$87, $A$18))+(SUMIFS('Effekt 05-23'!E155:E234, [1]Data!#REF!, "=f*", 'Effekt 05-23'!$B$8:$B$87, $A$18))))/[1]Data!$B$16</f>
        <v>#REF!</v>
      </c>
      <c r="D165" s="57" t="e">
        <f>(((SUMIFS('Effekt 05-23'!F155:F234, [1]Data!#REF!, "=a*", 'Effekt 05-23'!$B$8:$B$87,$A$18))+(SUMIFS('Effekt 05-23'!F155:F234, [1]Data!#REF!, "=b*", 'Effekt 05-23'!$B$8:$B$87, $A$18))+(SUMIFS('Effekt 05-23'!F155:F234, [1]Data!#REF!, "=c*", 'Effekt 05-23'!$B$8:$B$87, $A$18))+(SUMIFS('Effekt 05-23'!F155:F234, [1]Data!#REF!, "=d*", 'Effekt 05-23'!$B$8:$B$87, $A$18))+(SUMIFS('Effekt 05-23'!F155:F234, [1]Data!#REF!, "=e*", 'Effekt 05-23'!$B$8:$B$87, $A$18))+(SUMIFS('Effekt 05-23'!F155:F234, [1]Data!#REF!, "=f*", 'Effekt 05-23'!$B$8:$B$87, $A$18))))/[1]Data!$B$16</f>
        <v>#REF!</v>
      </c>
      <c r="E165" s="57">
        <f>(SUMIFS('Effekt 05-23'!E8:E87,'Effekt 05-23'!$B$8:$B$87,$A$18))/[1]Data!$B$16</f>
        <v>0</v>
      </c>
      <c r="F165" s="57">
        <f>(SUMIFS('Effekt 05-23'!F8:F87,'Effekt 05-23'!$B$8:$B$87,$A$18))/[1]Data!$B$16</f>
        <v>0</v>
      </c>
      <c r="G165" s="57">
        <f>(SUMIFS('Effekt 05-23'!G8:G87,'Effekt 05-23'!$B$8:$B$87,$A$18))/[1]Data!$B$16</f>
        <v>0</v>
      </c>
      <c r="H165" s="57">
        <f>(SUMIFS('Effekt 05-23'!H8:H87,'Effekt 05-23'!$B$8:$B$87,$A$18))/[1]Data!$B$16</f>
        <v>0</v>
      </c>
      <c r="I165" s="57">
        <f>(SUMIFS('Effekt 05-23'!I8:I87,'Effekt 05-23'!$B$8:$B$87,$A$18))/[1]Data!$B$16</f>
        <v>0</v>
      </c>
      <c r="J165" s="57">
        <f>(SUMIFS('Effekt 05-23'!J8:J87,'Effekt 05-23'!$B$8:$B$87,$A$18))/[1]Data!$B$16</f>
        <v>0</v>
      </c>
      <c r="K165" s="57">
        <f>(SUMIFS('Effekt 05-23'!K8:K87,'Effekt 05-23'!$B$8:$B$87,$A$18))/[1]Data!$B$16</f>
        <v>0</v>
      </c>
      <c r="L165" s="57">
        <f>(SUMIFS('Effekt 05-23'!L8:L87,'Effekt 05-23'!$B$8:$B$87,$A$18))/[1]Data!$B$16</f>
        <v>0</v>
      </c>
      <c r="M165" s="57">
        <f>(SUMIFS('Effekt 05-23'!M8:M87,'Effekt 05-23'!$B$8:$B$87,$A$18))/[1]Data!$B$16</f>
        <v>0</v>
      </c>
      <c r="N165" s="57">
        <f>(SUMIFS('Effekt 05-23'!N8:N87,'Effekt 05-23'!$B$8:$B$87,$A$18))/[1]Data!$B$16</f>
        <v>0</v>
      </c>
      <c r="O165" s="57">
        <f>(SUMIFS('Effekt 05-23'!O8:O87,'Effekt 05-23'!$B$8:$B$87,$A$18))/[1]Data!$B$16</f>
        <v>0</v>
      </c>
      <c r="P165" s="57">
        <f>(SUMIFS('Effekt 05-23'!P8:P87,'Effekt 05-23'!$B$8:$B$87,$A$18))/[1]Data!$B$16</f>
        <v>0</v>
      </c>
      <c r="Q165" s="57">
        <f>(SUMIFS('Effekt 05-23'!Q8:Q87,'Effekt 05-23'!$B$8:$B$87,$A$18))/[1]Data!$B$16</f>
        <v>0</v>
      </c>
      <c r="R165" s="57">
        <f>(SUMIFS('Effekt 05-23'!R8:R87,'Effekt 05-23'!$B$8:$B$87,$A$18))/[1]Data!$B$16</f>
        <v>0</v>
      </c>
      <c r="S165" s="57">
        <f>(SUMIFS('Effekt 05-23'!S8:S87,'Effekt 05-23'!$B$8:$B$87,$A$18))/[1]Data!$B$16</f>
        <v>0</v>
      </c>
      <c r="T165" s="57">
        <f>(SUMIFS('Effekt 05-23'!T8:T87,'Effekt 05-23'!$B$8:$B$87,$A$18))/[1]Data!$B$16</f>
        <v>0</v>
      </c>
      <c r="U165" s="57">
        <f>(SUMIFS('Effekt 05-23'!U8:U87,'Effekt 05-23'!$B$8:$B$87,$A$18))/[1]Data!$B$16</f>
        <v>0</v>
      </c>
      <c r="V165" s="57">
        <f>(SUMIFS('Effekt 05-23'!V8:V87,'Effekt 05-23'!$B$8:$B$87,$A$18))/[1]Data!$B$16</f>
        <v>0</v>
      </c>
      <c r="W165" s="57">
        <f>(SUMIFS('Effekt 05-23'!W8:W87,'Effekt 05-23'!$B$8:$B$87,$A$18))/[1]Data!$B$16</f>
        <v>0</v>
      </c>
      <c r="X165" s="57">
        <f>(SUMIFS('Effekt 05-23'!X8:X87,'Effekt 05-23'!$B$8:$B$87,$A$18))/[1]Data!$B$16</f>
        <v>0</v>
      </c>
      <c r="Y165" s="57">
        <f>(SUMIFS('Effekt 05-23'!Y8:Y87,'Effekt 05-23'!$B$8:$B$87,$A$18))/[1]Data!$B$16</f>
        <v>0</v>
      </c>
      <c r="Z165" s="57">
        <f>(SUMIFS('Effekt 05-23'!Z8:Z87,'Effekt 05-23'!$B$8:$B$87,$A$18))/[1]Data!$B$16</f>
        <v>0</v>
      </c>
    </row>
    <row r="166" spans="1:26" x14ac:dyDescent="0.25">
      <c r="A166" s="56">
        <f>[1]Data!A99</f>
        <v>12</v>
      </c>
      <c r="B166" s="56">
        <f>[1]Data!B246</f>
        <v>0</v>
      </c>
      <c r="C166" s="57" t="e">
        <f>(((SUMIFS('Effekt 05-23'!E155:E234, [1]Data!#REF!, "=a*", 'Effekt 05-23'!$B$8:$B$87,$A$19))+(SUMIFS('Effekt 05-23'!E155:E234, [1]Data!#REF!, "=b*", 'Effekt 05-23'!$B$8:$B$87, $A$19))+(SUMIFS('Effekt 05-23'!E155:E234, [1]Data!#REF!, "=c*", 'Effekt 05-23'!$B$8:$B$87, $A$19))+(SUMIFS('Effekt 05-23'!E155:E234, [1]Data!#REF!, "=d*", 'Effekt 05-23'!$B$8:$B$87, $A$19))+(SUMIFS('Effekt 05-23'!E155:E234, [1]Data!#REF!, "=e*", 'Effekt 05-23'!$B$8:$B$87, $A$19))+(SUMIFS('Effekt 05-23'!E155:E234, [1]Data!#REF!, "=f*", 'Effekt 05-23'!$B$8:$B$87, $A$19))))/[1]Data!$B$16</f>
        <v>#REF!</v>
      </c>
      <c r="D166" s="57" t="e">
        <f>(((SUMIFS('Effekt 05-23'!F155:F234, [1]Data!#REF!, "=a*", 'Effekt 05-23'!$B$8:$B$87,$A$19))+(SUMIFS('Effekt 05-23'!F155:F234, [1]Data!#REF!, "=b*", 'Effekt 05-23'!$B$8:$B$87, $A$19))+(SUMIFS('Effekt 05-23'!F155:F234, [1]Data!#REF!, "=c*", 'Effekt 05-23'!$B$8:$B$87, $A$19))+(SUMIFS('Effekt 05-23'!F155:F234, [1]Data!#REF!, "=d*", 'Effekt 05-23'!$B$8:$B$87, $A$19))+(SUMIFS('Effekt 05-23'!F155:F234, [1]Data!#REF!, "=e*", 'Effekt 05-23'!$B$8:$B$87, $A$19))+(SUMIFS('Effekt 05-23'!F155:F234, [1]Data!#REF!, "=f*", 'Effekt 05-23'!$B$8:$B$87, $A$19))))/[1]Data!$B$16</f>
        <v>#REF!</v>
      </c>
      <c r="E166" s="57">
        <f>(SUMIFS('Effekt 05-23'!E8:E87,'Effekt 05-23'!$B$8:$B$87,$A$19))/[1]Data!$B$16</f>
        <v>0</v>
      </c>
      <c r="F166" s="57">
        <f>(SUMIFS('Effekt 05-23'!F8:F87,'Effekt 05-23'!$B$8:$B$87,$A$19))/[1]Data!$B$16</f>
        <v>0</v>
      </c>
      <c r="G166" s="57">
        <f>(SUMIFS('Effekt 05-23'!G8:G87,'Effekt 05-23'!$B$8:$B$87,$A$19))/[1]Data!$B$16</f>
        <v>0</v>
      </c>
      <c r="H166" s="57">
        <f>(SUMIFS('Effekt 05-23'!H8:H87,'Effekt 05-23'!$B$8:$B$87,$A$19))/[1]Data!$B$16</f>
        <v>0</v>
      </c>
      <c r="I166" s="57">
        <f>(SUMIFS('Effekt 05-23'!I8:I87,'Effekt 05-23'!$B$8:$B$87,$A$19))/[1]Data!$B$16</f>
        <v>0</v>
      </c>
      <c r="J166" s="57">
        <f>(SUMIFS('Effekt 05-23'!J8:J87,'Effekt 05-23'!$B$8:$B$87,$A$19))/[1]Data!$B$16</f>
        <v>0</v>
      </c>
      <c r="K166" s="57">
        <f>(SUMIFS('Effekt 05-23'!K8:K87,'Effekt 05-23'!$B$8:$B$87,$A$19))/[1]Data!$B$16</f>
        <v>0</v>
      </c>
      <c r="L166" s="57">
        <f>(SUMIFS('Effekt 05-23'!L8:L87,'Effekt 05-23'!$B$8:$B$87,$A$19))/[1]Data!$B$16</f>
        <v>0</v>
      </c>
      <c r="M166" s="57">
        <f>(SUMIFS('Effekt 05-23'!M8:M87,'Effekt 05-23'!$B$8:$B$87,$A$19))/[1]Data!$B$16</f>
        <v>0</v>
      </c>
      <c r="N166" s="57">
        <f>(SUMIFS('Effekt 05-23'!N8:N87,'Effekt 05-23'!$B$8:$B$87,$A$19))/[1]Data!$B$16</f>
        <v>0</v>
      </c>
      <c r="O166" s="57">
        <f>(SUMIFS('Effekt 05-23'!O8:O87,'Effekt 05-23'!$B$8:$B$87,$A$19))/[1]Data!$B$16</f>
        <v>0</v>
      </c>
      <c r="P166" s="57">
        <f>(SUMIFS('Effekt 05-23'!P8:P87,'Effekt 05-23'!$B$8:$B$87,$A$19))/[1]Data!$B$16</f>
        <v>0</v>
      </c>
      <c r="Q166" s="57">
        <f>(SUMIFS('Effekt 05-23'!Q8:Q87,'Effekt 05-23'!$B$8:$B$87,$A$19))/[1]Data!$B$16</f>
        <v>0</v>
      </c>
      <c r="R166" s="57">
        <f>(SUMIFS('Effekt 05-23'!R8:R87,'Effekt 05-23'!$B$8:$B$87,$A$19))/[1]Data!$B$16</f>
        <v>0</v>
      </c>
      <c r="S166" s="57">
        <f>(SUMIFS('Effekt 05-23'!S8:S87,'Effekt 05-23'!$B$8:$B$87,$A$19))/[1]Data!$B$16</f>
        <v>0</v>
      </c>
      <c r="T166" s="57">
        <f>(SUMIFS('Effekt 05-23'!T8:T87,'Effekt 05-23'!$B$8:$B$87,$A$19))/[1]Data!$B$16</f>
        <v>0</v>
      </c>
      <c r="U166" s="57">
        <f>(SUMIFS('Effekt 05-23'!U8:U87,'Effekt 05-23'!$B$8:$B$87,$A$19))/[1]Data!$B$16</f>
        <v>0</v>
      </c>
      <c r="V166" s="57">
        <f>(SUMIFS('Effekt 05-23'!V8:V87,'Effekt 05-23'!$B$8:$B$87,$A$19))/[1]Data!$B$16</f>
        <v>0</v>
      </c>
      <c r="W166" s="57">
        <f>(SUMIFS('Effekt 05-23'!W8:W87,'Effekt 05-23'!$B$8:$B$87,$A$19))/[1]Data!$B$16</f>
        <v>0</v>
      </c>
      <c r="X166" s="57">
        <f>(SUMIFS('Effekt 05-23'!X8:X87,'Effekt 05-23'!$B$8:$B$87,$A$19))/[1]Data!$B$16</f>
        <v>0</v>
      </c>
      <c r="Y166" s="57">
        <f>(SUMIFS('Effekt 05-23'!Y8:Y87,'Effekt 05-23'!$B$8:$B$87,$A$19))/[1]Data!$B$16</f>
        <v>0</v>
      </c>
      <c r="Z166" s="57">
        <f>(SUMIFS('Effekt 05-23'!Z8:Z87,'Effekt 05-23'!$B$8:$B$87,$A$19))/[1]Data!$B$16</f>
        <v>0</v>
      </c>
    </row>
    <row r="167" spans="1:26" x14ac:dyDescent="0.25">
      <c r="A167" s="56">
        <f>[1]Data!A100</f>
        <v>13</v>
      </c>
      <c r="B167" s="56">
        <f>[1]Data!B247</f>
        <v>0</v>
      </c>
      <c r="C167" s="57" t="e">
        <f>(((SUMIFS('Effekt 05-23'!$E$8:$E$87, [1]Data!#REF!, "=a*", 'Effekt 05-23'!$B$8:$B$87,A167))+(SUMIFS('Effekt 05-23'!$E$8:$E$87, [1]Data!#REF!, "=b*", 'Effekt 05-23'!$B$8:$B$87, A167))+(SUMIFS('Effekt 05-23'!$E$8:$E$87, [1]Data!#REF!, "=c*", 'Effekt 05-23'!$B$8:$B$87, A167))+(SUMIFS('Effekt 05-23'!$E$8:$E$87, [1]Data!#REF!, "=d*", 'Effekt 05-23'!$B$8:$B$87, A167))+(SUMIFS('Effekt 05-23'!$E$8:$E$87, [1]Data!#REF!, "=e*", 'Effekt 05-23'!$B$8:$B$87, A167))+(SUMIFS('Effekt 05-23'!$E$8:$E$87, [1]Data!#REF!, "=f*", 'Effekt 05-23'!$B$8:$B$87, A167))))/[1]Data!$B$16</f>
        <v>#REF!</v>
      </c>
      <c r="D167" s="57" t="e">
        <f>(((SUMIFS('Effekt 05-23'!$F$8:$F$87, [1]Data!#REF!, "=a*", 'Effekt 05-23'!$B$8:$B$87,A167))+(SUMIFS('Effekt 05-23'!$F$8:$F$87, [1]Data!#REF!, "=b*", 'Effekt 05-23'!$B$8:$B$87, A167))+(SUMIFS('Effekt 05-23'!$F$8:$F$87, [1]Data!#REF!, "=c*", 'Effekt 05-23'!$B$8:$B$87, A167))+(SUMIFS('Effekt 05-23'!$F$8:$F$87, [1]Data!#REF!, "=d*", 'Effekt 05-23'!$B$8:$B$87, A167))+(SUMIFS('Effekt 05-23'!$F$8:$F$87, [1]Data!#REF!, "=e*", 'Effekt 05-23'!$B$8:$B$87, A167))+(SUMIFS('Effekt 05-23'!$F$8:$F$87, [1]Data!#REF!, "=f*", 'Effekt 05-23'!$B$8:$B$87, A167))))/[1]Data!$B$16</f>
        <v>#REF!</v>
      </c>
      <c r="E167" s="57">
        <f>(SUMIFS('Effekt 05-23'!E8:E87,'Effekt 05-23'!$B$8:$B$87,$A$20))/[1]Data!$B$16</f>
        <v>0</v>
      </c>
      <c r="F167" s="57">
        <f>(SUMIFS('Effekt 05-23'!F8:F87,'Effekt 05-23'!$B$8:$B$87,$A$20))/[1]Data!$B$16</f>
        <v>0</v>
      </c>
      <c r="G167" s="57">
        <f>(SUMIFS('Effekt 05-23'!G8:G87,'Effekt 05-23'!$B$8:$B$87,$A$20))/[1]Data!$B$16</f>
        <v>0</v>
      </c>
      <c r="H167" s="57">
        <f>(SUMIFS('Effekt 05-23'!H8:H87,'Effekt 05-23'!$B$8:$B$87,$A$20))/[1]Data!$B$16</f>
        <v>0</v>
      </c>
      <c r="I167" s="57">
        <f>(SUMIFS('Effekt 05-23'!I8:I87,'Effekt 05-23'!$B$8:$B$87,$A$20))/[1]Data!$B$16</f>
        <v>0</v>
      </c>
      <c r="J167" s="57">
        <f>(SUMIFS('Effekt 05-23'!J8:J87,'Effekt 05-23'!$B$8:$B$87,$A$20))/[1]Data!$B$16</f>
        <v>0</v>
      </c>
      <c r="K167" s="57">
        <f>(SUMIFS('Effekt 05-23'!K8:K87,'Effekt 05-23'!$B$8:$B$87,$A$20))/[1]Data!$B$16</f>
        <v>0</v>
      </c>
      <c r="L167" s="57">
        <f>(SUMIFS('Effekt 05-23'!L8:L87,'Effekt 05-23'!$B$8:$B$87,$A$20))/[1]Data!$B$16</f>
        <v>0</v>
      </c>
      <c r="M167" s="57">
        <f>(SUMIFS('Effekt 05-23'!M8:M87,'Effekt 05-23'!$B$8:$B$87,$A$20))/[1]Data!$B$16</f>
        <v>0</v>
      </c>
      <c r="N167" s="57">
        <f>(SUMIFS('Effekt 05-23'!N8:N87,'Effekt 05-23'!$B$8:$B$87,$A$20))/[1]Data!$B$16</f>
        <v>0</v>
      </c>
      <c r="O167" s="57">
        <f>(SUMIFS('Effekt 05-23'!O8:O87,'Effekt 05-23'!$B$8:$B$87,$A$20))/[1]Data!$B$16</f>
        <v>0</v>
      </c>
      <c r="P167" s="57">
        <f>(SUMIFS('Effekt 05-23'!P8:P87,'Effekt 05-23'!$B$8:$B$87,$A$20))/[1]Data!$B$16</f>
        <v>0</v>
      </c>
      <c r="Q167" s="57">
        <f>(SUMIFS('Effekt 05-23'!Q8:Q87,'Effekt 05-23'!$B$8:$B$87,$A$20))/[1]Data!$B$16</f>
        <v>0</v>
      </c>
      <c r="R167" s="57">
        <f>(SUMIFS('Effekt 05-23'!R8:R87,'Effekt 05-23'!$B$8:$B$87,$A$20))/[1]Data!$B$16</f>
        <v>0</v>
      </c>
      <c r="S167" s="57">
        <f>(SUMIFS('Effekt 05-23'!S8:S87,'Effekt 05-23'!$B$8:$B$87,$A$20))/[1]Data!$B$16</f>
        <v>0</v>
      </c>
      <c r="T167" s="57">
        <f>(SUMIFS('Effekt 05-23'!T8:T87,'Effekt 05-23'!$B$8:$B$87,$A$20))/[1]Data!$B$16</f>
        <v>0</v>
      </c>
      <c r="U167" s="57">
        <f>(SUMIFS('Effekt 05-23'!U8:U87,'Effekt 05-23'!$B$8:$B$87,$A$20))/[1]Data!$B$16</f>
        <v>0</v>
      </c>
      <c r="V167" s="57">
        <f>(SUMIFS('Effekt 05-23'!V8:V87,'Effekt 05-23'!$B$8:$B$87,$A$20))/[1]Data!$B$16</f>
        <v>0</v>
      </c>
      <c r="W167" s="57">
        <f>(SUMIFS('Effekt 05-23'!W8:W87,'Effekt 05-23'!$B$8:$B$87,$A$20))/[1]Data!$B$16</f>
        <v>0</v>
      </c>
      <c r="X167" s="57">
        <f>(SUMIFS('Effekt 05-23'!X8:X87,'Effekt 05-23'!$B$8:$B$87,$A$20))/[1]Data!$B$16</f>
        <v>0</v>
      </c>
      <c r="Y167" s="57">
        <f>(SUMIFS('Effekt 05-23'!Y8:Y87,'Effekt 05-23'!$B$8:$B$87,$A$20))/[1]Data!$B$16</f>
        <v>0</v>
      </c>
      <c r="Z167" s="57">
        <f>(SUMIFS('Effekt 05-23'!Z8:Z87,'Effekt 05-23'!$B$8:$B$87,$A$20))/[1]Data!$B$16</f>
        <v>0</v>
      </c>
    </row>
    <row r="168" spans="1:26" x14ac:dyDescent="0.25">
      <c r="A168" s="56">
        <f>[1]Data!A101</f>
        <v>14</v>
      </c>
      <c r="B168" s="56">
        <f>[1]Data!B248</f>
        <v>0</v>
      </c>
      <c r="C168" s="57" t="e">
        <f>(((SUMIFS('Effekt 05-23'!$E$8:$E$87, [1]Data!#REF!, "=a*", 'Effekt 05-23'!$B$8:$B$87,A168))+(SUMIFS('Effekt 05-23'!$E$8:$E$87, [1]Data!#REF!, "=b*", 'Effekt 05-23'!$B$8:$B$87, A168))+(SUMIFS('Effekt 05-23'!$E$8:$E$87, [1]Data!#REF!, "=c*", 'Effekt 05-23'!$B$8:$B$87, A168))+(SUMIFS('Effekt 05-23'!$E$8:$E$87, [1]Data!#REF!, "=d*", 'Effekt 05-23'!$B$8:$B$87, A168))+(SUMIFS('Effekt 05-23'!$E$8:$E$87, [1]Data!#REF!, "=e*", 'Effekt 05-23'!$B$8:$B$87, A168))+(SUMIFS('Effekt 05-23'!$E$8:$E$87, [1]Data!#REF!, "=f*", 'Effekt 05-23'!$B$8:$B$87, A168))))/[1]Data!$B$16</f>
        <v>#REF!</v>
      </c>
      <c r="D168" s="57" t="e">
        <f>(((SUMIFS('Effekt 05-23'!$F$8:$F$87, [1]Data!#REF!, "=a*", 'Effekt 05-23'!$B$8:$B$87,A168))+(SUMIFS('Effekt 05-23'!$F$8:$F$87, [1]Data!#REF!, "=b*", 'Effekt 05-23'!$B$8:$B$87, A168))+(SUMIFS('Effekt 05-23'!$F$8:$F$87, [1]Data!#REF!, "=c*", 'Effekt 05-23'!$B$8:$B$87, A168))+(SUMIFS('Effekt 05-23'!$F$8:$F$87, [1]Data!#REF!, "=d*", 'Effekt 05-23'!$B$8:$B$87, A168))+(SUMIFS('Effekt 05-23'!$F$8:$F$87, [1]Data!#REF!, "=e*", 'Effekt 05-23'!$B$8:$B$87, A168))+(SUMIFS('Effekt 05-23'!$F$8:$F$87, [1]Data!#REF!, "=f*", 'Effekt 05-23'!$B$8:$B$87, A168))))/[1]Data!$B$16</f>
        <v>#REF!</v>
      </c>
      <c r="E168" s="57">
        <f>(SUMIFS('Effekt 05-23'!E8:E87,'Effekt 05-23'!$B$8:$B$87,$A$21))/[1]Data!$B$16</f>
        <v>0</v>
      </c>
      <c r="F168" s="57">
        <f>(SUMIFS('Effekt 05-23'!F8:F87,'Effekt 05-23'!$B$8:$B$87,$A$21))/[1]Data!$B$16</f>
        <v>0</v>
      </c>
      <c r="G168" s="57">
        <f>(SUMIFS('Effekt 05-23'!G8:G87,'Effekt 05-23'!$B$8:$B$87,$A$21))/[1]Data!$B$16</f>
        <v>0</v>
      </c>
      <c r="H168" s="57">
        <f>(SUMIFS('Effekt 05-23'!H8:H87,'Effekt 05-23'!$B$8:$B$87,$A$21))/[1]Data!$B$16</f>
        <v>0</v>
      </c>
      <c r="I168" s="57">
        <f>(SUMIFS('Effekt 05-23'!I8:I87,'Effekt 05-23'!$B$8:$B$87,$A$21))/[1]Data!$B$16</f>
        <v>0</v>
      </c>
      <c r="J168" s="57">
        <f>(SUMIFS('Effekt 05-23'!J8:J87,'Effekt 05-23'!$B$8:$B$87,$A$21))/[1]Data!$B$16</f>
        <v>0</v>
      </c>
      <c r="K168" s="57">
        <f>(SUMIFS('Effekt 05-23'!K8:K87,'Effekt 05-23'!$B$8:$B$87,$A$21))/[1]Data!$B$16</f>
        <v>0</v>
      </c>
      <c r="L168" s="57">
        <f>(SUMIFS('Effekt 05-23'!L8:L87,'Effekt 05-23'!$B$8:$B$87,$A$21))/[1]Data!$B$16</f>
        <v>0</v>
      </c>
      <c r="M168" s="57">
        <f>(SUMIFS('Effekt 05-23'!M8:M87,'Effekt 05-23'!$B$8:$B$87,$A$21))/[1]Data!$B$16</f>
        <v>0</v>
      </c>
      <c r="N168" s="57">
        <f>(SUMIFS('Effekt 05-23'!N8:N87,'Effekt 05-23'!$B$8:$B$87,$A$21))/[1]Data!$B$16</f>
        <v>0</v>
      </c>
      <c r="O168" s="57">
        <f>(SUMIFS('Effekt 05-23'!O8:O87,'Effekt 05-23'!$B$8:$B$87,$A$21))/[1]Data!$B$16</f>
        <v>0</v>
      </c>
      <c r="P168" s="57">
        <f>(SUMIFS('Effekt 05-23'!P8:P87,'Effekt 05-23'!$B$8:$B$87,$A$21))/[1]Data!$B$16</f>
        <v>0</v>
      </c>
      <c r="Q168" s="57">
        <f>(SUMIFS('Effekt 05-23'!Q8:Q87,'Effekt 05-23'!$B$8:$B$87,$A$21))/[1]Data!$B$16</f>
        <v>0</v>
      </c>
      <c r="R168" s="57">
        <f>(SUMIFS('Effekt 05-23'!R8:R87,'Effekt 05-23'!$B$8:$B$87,$A$21))/[1]Data!$B$16</f>
        <v>0</v>
      </c>
      <c r="S168" s="57">
        <f>(SUMIFS('Effekt 05-23'!S8:S87,'Effekt 05-23'!$B$8:$B$87,$A$21))/[1]Data!$B$16</f>
        <v>0</v>
      </c>
      <c r="T168" s="57">
        <f>(SUMIFS('Effekt 05-23'!T8:T87,'Effekt 05-23'!$B$8:$B$87,$A$21))/[1]Data!$B$16</f>
        <v>0</v>
      </c>
      <c r="U168" s="57">
        <f>(SUMIFS('Effekt 05-23'!U8:U87,'Effekt 05-23'!$B$8:$B$87,$A$21))/[1]Data!$B$16</f>
        <v>0</v>
      </c>
      <c r="V168" s="57">
        <f>(SUMIFS('Effekt 05-23'!V8:V87,'Effekt 05-23'!$B$8:$B$87,$A$21))/[1]Data!$B$16</f>
        <v>0</v>
      </c>
      <c r="W168" s="57">
        <f>(SUMIFS('Effekt 05-23'!W8:W87,'Effekt 05-23'!$B$8:$B$87,$A$21))/[1]Data!$B$16</f>
        <v>0</v>
      </c>
      <c r="X168" s="57">
        <f>(SUMIFS('Effekt 05-23'!X8:X87,'Effekt 05-23'!$B$8:$B$87,$A$21))/[1]Data!$B$16</f>
        <v>0</v>
      </c>
      <c r="Y168" s="57">
        <f>(SUMIFS('Effekt 05-23'!Y8:Y87,'Effekt 05-23'!$B$8:$B$87,$A$21))/[1]Data!$B$16</f>
        <v>0</v>
      </c>
      <c r="Z168" s="57">
        <f>(SUMIFS('Effekt 05-23'!Z8:Z87,'Effekt 05-23'!$B$8:$B$87,$A$21))/[1]Data!$B$16</f>
        <v>0</v>
      </c>
    </row>
    <row r="169" spans="1:26" x14ac:dyDescent="0.25">
      <c r="A169" s="56">
        <f>[1]Data!A102</f>
        <v>15</v>
      </c>
      <c r="B169" s="56">
        <f>[1]Data!B249</f>
        <v>0</v>
      </c>
      <c r="C169" s="57" t="e">
        <f>(((SUMIFS('Effekt 05-23'!$E$8:$E$87, [1]Data!#REF!, "=a*", 'Effekt 05-23'!$B$8:$B$87,A169))+(SUMIFS('Effekt 05-23'!$E$8:$E$87, [1]Data!#REF!, "=b*", 'Effekt 05-23'!$B$8:$B$87, A169))+(SUMIFS('Effekt 05-23'!$E$8:$E$87, [1]Data!#REF!, "=c*", 'Effekt 05-23'!$B$8:$B$87, A169))+(SUMIFS('Effekt 05-23'!$E$8:$E$87, [1]Data!#REF!, "=d*", 'Effekt 05-23'!$B$8:$B$87, A169))+(SUMIFS('Effekt 05-23'!$E$8:$E$87, [1]Data!#REF!, "=e*", 'Effekt 05-23'!$B$8:$B$87, A169))+(SUMIFS('Effekt 05-23'!$E$8:$E$87, [1]Data!#REF!, "=f*", 'Effekt 05-23'!$B$8:$B$87, A169))))/[1]Data!$B$16</f>
        <v>#REF!</v>
      </c>
      <c r="D169" s="57" t="e">
        <f>(((SUMIFS('Effekt 05-23'!$F$8:$F$87, [1]Data!#REF!, "=a*", 'Effekt 05-23'!$B$8:$B$87,A169))+(SUMIFS('Effekt 05-23'!$F$8:$F$87, [1]Data!#REF!, "=b*", 'Effekt 05-23'!$B$8:$B$87, A169))+(SUMIFS('Effekt 05-23'!$F$8:$F$87, [1]Data!#REF!, "=c*", 'Effekt 05-23'!$B$8:$B$87, A169))+(SUMIFS('Effekt 05-23'!$F$8:$F$87, [1]Data!#REF!, "=d*", 'Effekt 05-23'!$B$8:$B$87, A169))+(SUMIFS('Effekt 05-23'!$F$8:$F$87, [1]Data!#REF!, "=e*", 'Effekt 05-23'!$B$8:$B$87, A169))+(SUMIFS('Effekt 05-23'!$F$8:$F$87, [1]Data!#REF!, "=f*", 'Effekt 05-23'!$B$8:$B$87, A169))))/[1]Data!$B$16</f>
        <v>#REF!</v>
      </c>
      <c r="E169" s="57">
        <f>(SUMIFS('Effekt 05-23'!E8:E87,'Effekt 05-23'!$B$8:$B$87,$A$22))/[1]Data!$B$16</f>
        <v>0</v>
      </c>
      <c r="F169" s="57">
        <f>(SUMIFS('Effekt 05-23'!F8:F87,'Effekt 05-23'!$B$8:$B$87,$A$22))/[1]Data!$B$16</f>
        <v>0</v>
      </c>
      <c r="G169" s="57">
        <f>(SUMIFS('Effekt 05-23'!G8:G87,'Effekt 05-23'!$B$8:$B$87,$A$22))/[1]Data!$B$16</f>
        <v>0</v>
      </c>
      <c r="H169" s="57">
        <f>(SUMIFS('Effekt 05-23'!H8:H87,'Effekt 05-23'!$B$8:$B$87,$A$22))/[1]Data!$B$16</f>
        <v>0</v>
      </c>
      <c r="I169" s="57">
        <f>(SUMIFS('Effekt 05-23'!I8:I87,'Effekt 05-23'!$B$8:$B$87,$A$22))/[1]Data!$B$16</f>
        <v>0</v>
      </c>
      <c r="J169" s="57">
        <f>(SUMIFS('Effekt 05-23'!J8:J87,'Effekt 05-23'!$B$8:$B$87,$A$22))/[1]Data!$B$16</f>
        <v>0</v>
      </c>
      <c r="K169" s="57">
        <f>(SUMIFS('Effekt 05-23'!K8:K87,'Effekt 05-23'!$B$8:$B$87,$A$22))/[1]Data!$B$16</f>
        <v>0</v>
      </c>
      <c r="L169" s="57">
        <f>(SUMIFS('Effekt 05-23'!L8:L87,'Effekt 05-23'!$B$8:$B$87,$A$22))/[1]Data!$B$16</f>
        <v>0</v>
      </c>
      <c r="M169" s="57">
        <f>(SUMIFS('Effekt 05-23'!M8:M87,'Effekt 05-23'!$B$8:$B$87,$A$22))/[1]Data!$B$16</f>
        <v>0</v>
      </c>
      <c r="N169" s="57">
        <f>(SUMIFS('Effekt 05-23'!N8:N87,'Effekt 05-23'!$B$8:$B$87,$A$22))/[1]Data!$B$16</f>
        <v>0</v>
      </c>
      <c r="O169" s="57">
        <f>(SUMIFS('Effekt 05-23'!O8:O87,'Effekt 05-23'!$B$8:$B$87,$A$22))/[1]Data!$B$16</f>
        <v>0</v>
      </c>
      <c r="P169" s="57">
        <f>(SUMIFS('Effekt 05-23'!P8:P87,'Effekt 05-23'!$B$8:$B$87,$A$22))/[1]Data!$B$16</f>
        <v>0</v>
      </c>
      <c r="Q169" s="57">
        <f>(SUMIFS('Effekt 05-23'!Q8:Q87,'Effekt 05-23'!$B$8:$B$87,$A$22))/[1]Data!$B$16</f>
        <v>0</v>
      </c>
      <c r="R169" s="57">
        <f>(SUMIFS('Effekt 05-23'!R8:R87,'Effekt 05-23'!$B$8:$B$87,$A$22))/[1]Data!$B$16</f>
        <v>0</v>
      </c>
      <c r="S169" s="57">
        <f>(SUMIFS('Effekt 05-23'!S8:S87,'Effekt 05-23'!$B$8:$B$87,$A$22))/[1]Data!$B$16</f>
        <v>0</v>
      </c>
      <c r="T169" s="57">
        <f>(SUMIFS('Effekt 05-23'!T8:T87,'Effekt 05-23'!$B$8:$B$87,$A$22))/[1]Data!$B$16</f>
        <v>0</v>
      </c>
      <c r="U169" s="57">
        <f>(SUMIFS('Effekt 05-23'!U8:U87,'Effekt 05-23'!$B$8:$B$87,$A$22))/[1]Data!$B$16</f>
        <v>0</v>
      </c>
      <c r="V169" s="57">
        <f>(SUMIFS('Effekt 05-23'!V8:V87,'Effekt 05-23'!$B$8:$B$87,$A$22))/[1]Data!$B$16</f>
        <v>0</v>
      </c>
      <c r="W169" s="57">
        <f>(SUMIFS('Effekt 05-23'!W8:W87,'Effekt 05-23'!$B$8:$B$87,$A$22))/[1]Data!$B$16</f>
        <v>0</v>
      </c>
      <c r="X169" s="57">
        <f>(SUMIFS('Effekt 05-23'!X8:X87,'Effekt 05-23'!$B$8:$B$87,$A$22))/[1]Data!$B$16</f>
        <v>0</v>
      </c>
      <c r="Y169" s="57">
        <f>(SUMIFS('Effekt 05-23'!Y8:Y87,'Effekt 05-23'!$B$8:$B$87,$A$22))/[1]Data!$B$16</f>
        <v>0</v>
      </c>
      <c r="Z169" s="57">
        <f>(SUMIFS('Effekt 05-23'!Z8:Z87,'Effekt 05-23'!$B$8:$B$87,$A$22))/[1]Data!$B$16</f>
        <v>0</v>
      </c>
    </row>
    <row r="170" spans="1:26" x14ac:dyDescent="0.25">
      <c r="A170" s="56">
        <f>[1]Data!A103</f>
        <v>16</v>
      </c>
      <c r="B170" s="56">
        <f>[1]Data!B250</f>
        <v>0</v>
      </c>
      <c r="C170" s="57" t="e">
        <f>(((SUMIFS('Effekt 05-23'!$E$8:$E$87, [1]Data!#REF!, "=a*", 'Effekt 05-23'!$B$8:$B$87,A170))+(SUMIFS('Effekt 05-23'!$E$8:$E$87, [1]Data!#REF!, "=b*", 'Effekt 05-23'!$B$8:$B$87, A170))+(SUMIFS('Effekt 05-23'!$E$8:$E$87, [1]Data!#REF!, "=c*", 'Effekt 05-23'!$B$8:$B$87, A170))+(SUMIFS('Effekt 05-23'!$E$8:$E$87, [1]Data!#REF!, "=d*", 'Effekt 05-23'!$B$8:$B$87, A170))+(SUMIFS('Effekt 05-23'!$E$8:$E$87, [1]Data!#REF!, "=e*", 'Effekt 05-23'!$B$8:$B$87, A170))+(SUMIFS('Effekt 05-23'!$E$8:$E$87, [1]Data!#REF!, "=f*", 'Effekt 05-23'!$B$8:$B$87, A170))))/[1]Data!$B$16</f>
        <v>#REF!</v>
      </c>
      <c r="D170" s="57" t="e">
        <f>(((SUMIFS('Effekt 05-23'!$F$8:$F$87, [1]Data!#REF!, "=a*", 'Effekt 05-23'!$B$8:$B$87,A170))+(SUMIFS('Effekt 05-23'!$F$8:$F$87, [1]Data!#REF!, "=b*", 'Effekt 05-23'!$B$8:$B$87, A170))+(SUMIFS('Effekt 05-23'!$F$8:$F$87, [1]Data!#REF!, "=c*", 'Effekt 05-23'!$B$8:$B$87, A170))+(SUMIFS('Effekt 05-23'!$F$8:$F$87, [1]Data!#REF!, "=d*", 'Effekt 05-23'!$B$8:$B$87, A170))+(SUMIFS('Effekt 05-23'!$F$8:$F$87, [1]Data!#REF!, "=e*", 'Effekt 05-23'!$B$8:$B$87, A170))+(SUMIFS('Effekt 05-23'!$F$8:$F$87, [1]Data!#REF!, "=f*", 'Effekt 05-23'!$B$8:$B$87, A170))))/[1]Data!$B$16</f>
        <v>#REF!</v>
      </c>
      <c r="E170" s="57">
        <f>(SUMIFS('Effekt 05-23'!E8:E87,'Effekt 05-23'!$B$8:$B$87,$A$23))/[1]Data!$B$16</f>
        <v>0</v>
      </c>
      <c r="F170" s="57">
        <f>(SUMIFS('Effekt 05-23'!F8:F87,'Effekt 05-23'!$B$8:$B$87,$A$23))/[1]Data!$B$16</f>
        <v>0</v>
      </c>
      <c r="G170" s="57">
        <f>(SUMIFS('Effekt 05-23'!G8:G87,'Effekt 05-23'!$B$8:$B$87,$A$23))/[1]Data!$B$16</f>
        <v>0</v>
      </c>
      <c r="H170" s="57">
        <f>(SUMIFS('Effekt 05-23'!H8:H87,'Effekt 05-23'!$B$8:$B$87,$A$23))/[1]Data!$B$16</f>
        <v>0</v>
      </c>
      <c r="I170" s="57">
        <f>(SUMIFS('Effekt 05-23'!I8:I87,'Effekt 05-23'!$B$8:$B$87,$A$23))/[1]Data!$B$16</f>
        <v>0</v>
      </c>
      <c r="J170" s="57">
        <f>(SUMIFS('Effekt 05-23'!J8:J87,'Effekt 05-23'!$B$8:$B$87,$A$23))/[1]Data!$B$16</f>
        <v>0</v>
      </c>
      <c r="K170" s="57">
        <f>(SUMIFS('Effekt 05-23'!K8:K87,'Effekt 05-23'!$B$8:$B$87,$A$23))/[1]Data!$B$16</f>
        <v>0</v>
      </c>
      <c r="L170" s="57">
        <f>(SUMIFS('Effekt 05-23'!L8:L87,'Effekt 05-23'!$B$8:$B$87,$A$23))/[1]Data!$B$16</f>
        <v>0</v>
      </c>
      <c r="M170" s="57">
        <f>(SUMIFS('Effekt 05-23'!M8:M87,'Effekt 05-23'!$B$8:$B$87,$A$23))/[1]Data!$B$16</f>
        <v>0</v>
      </c>
      <c r="N170" s="57">
        <f>(SUMIFS('Effekt 05-23'!N8:N87,'Effekt 05-23'!$B$8:$B$87,$A$23))/[1]Data!$B$16</f>
        <v>0</v>
      </c>
      <c r="O170" s="57">
        <f>(SUMIFS('Effekt 05-23'!O8:O87,'Effekt 05-23'!$B$8:$B$87,$A$23))/[1]Data!$B$16</f>
        <v>0</v>
      </c>
      <c r="P170" s="57">
        <f>(SUMIFS('Effekt 05-23'!P8:P87,'Effekt 05-23'!$B$8:$B$87,$A$23))/[1]Data!$B$16</f>
        <v>0</v>
      </c>
      <c r="Q170" s="57">
        <f>(SUMIFS('Effekt 05-23'!Q8:Q87,'Effekt 05-23'!$B$8:$B$87,$A$23))/[1]Data!$B$16</f>
        <v>0</v>
      </c>
      <c r="R170" s="57">
        <f>(SUMIFS('Effekt 05-23'!R8:R87,'Effekt 05-23'!$B$8:$B$87,$A$23))/[1]Data!$B$16</f>
        <v>0</v>
      </c>
      <c r="S170" s="57">
        <f>(SUMIFS('Effekt 05-23'!S8:S87,'Effekt 05-23'!$B$8:$B$87,$A$23))/[1]Data!$B$16</f>
        <v>0</v>
      </c>
      <c r="T170" s="57">
        <f>(SUMIFS('Effekt 05-23'!T8:T87,'Effekt 05-23'!$B$8:$B$87,$A$23))/[1]Data!$B$16</f>
        <v>0</v>
      </c>
      <c r="U170" s="57">
        <f>(SUMIFS('Effekt 05-23'!U8:U87,'Effekt 05-23'!$B$8:$B$87,$A$23))/[1]Data!$B$16</f>
        <v>0</v>
      </c>
      <c r="V170" s="57">
        <f>(SUMIFS('Effekt 05-23'!V8:V87,'Effekt 05-23'!$B$8:$B$87,$A$23))/[1]Data!$B$16</f>
        <v>0</v>
      </c>
      <c r="W170" s="57">
        <f>(SUMIFS('Effekt 05-23'!W8:W87,'Effekt 05-23'!$B$8:$B$87,$A$23))/[1]Data!$B$16</f>
        <v>0</v>
      </c>
      <c r="X170" s="57">
        <f>(SUMIFS('Effekt 05-23'!X8:X87,'Effekt 05-23'!$B$8:$B$87,$A$23))/[1]Data!$B$16</f>
        <v>0</v>
      </c>
      <c r="Y170" s="57">
        <f>(SUMIFS('Effekt 05-23'!Y8:Y87,'Effekt 05-23'!$B$8:$B$87,$A$23))/[1]Data!$B$16</f>
        <v>0</v>
      </c>
      <c r="Z170" s="57">
        <f>(SUMIFS('Effekt 05-23'!Z8:Z87,'Effekt 05-23'!$B$8:$B$87,$A$23))/[1]Data!$B$16</f>
        <v>0</v>
      </c>
    </row>
    <row r="171" spans="1:26" x14ac:dyDescent="0.25">
      <c r="A171" s="56">
        <f>[1]Data!A104</f>
        <v>17</v>
      </c>
      <c r="B171" s="56">
        <f>[1]Data!B251</f>
        <v>0</v>
      </c>
      <c r="C171" s="57" t="e">
        <f>(((SUMIFS('Effekt 05-23'!$E$8:$E$87, [1]Data!#REF!, "=a*", 'Effekt 05-23'!$B$8:$B$87,A171))+(SUMIFS('Effekt 05-23'!$E$8:$E$87, [1]Data!#REF!, "=b*", 'Effekt 05-23'!$B$8:$B$87, A171))+(SUMIFS('Effekt 05-23'!$E$8:$E$87, [1]Data!#REF!, "=c*", 'Effekt 05-23'!$B$8:$B$87, A171))+(SUMIFS('Effekt 05-23'!$E$8:$E$87, [1]Data!#REF!, "=d*", 'Effekt 05-23'!$B$8:$B$87, A171))+(SUMIFS('Effekt 05-23'!$E$8:$E$87, [1]Data!#REF!, "=e*", 'Effekt 05-23'!$B$8:$B$87, A171))+(SUMIFS('Effekt 05-23'!$E$8:$E$87, [1]Data!#REF!, "=f*", 'Effekt 05-23'!$B$8:$B$87, A171))))/[1]Data!$B$16</f>
        <v>#REF!</v>
      </c>
      <c r="D171" s="57" t="e">
        <f>(((SUMIFS('Effekt 05-23'!$F$8:$F$87, [1]Data!#REF!, "=a*", 'Effekt 05-23'!$B$8:$B$87,A171))+(SUMIFS('Effekt 05-23'!$F$8:$F$87, [1]Data!#REF!, "=b*", 'Effekt 05-23'!$B$8:$B$87, A171))+(SUMIFS('Effekt 05-23'!$F$8:$F$87, [1]Data!#REF!, "=c*", 'Effekt 05-23'!$B$8:$B$87, A171))+(SUMIFS('Effekt 05-23'!$F$8:$F$87, [1]Data!#REF!, "=d*", 'Effekt 05-23'!$B$8:$B$87, A171))+(SUMIFS('Effekt 05-23'!$F$8:$F$87, [1]Data!#REF!, "=e*", 'Effekt 05-23'!$B$8:$B$87, A171))+(SUMIFS('Effekt 05-23'!$F$8:$F$87, [1]Data!#REF!, "=f*", 'Effekt 05-23'!$B$8:$B$87, A171))))/[1]Data!$B$16</f>
        <v>#REF!</v>
      </c>
      <c r="E171" s="57">
        <f>(SUMIFS('Effekt 05-23'!E8:E87,'Effekt 05-23'!$B$8:$B$87,$A$24))/[1]Data!$B$16</f>
        <v>0</v>
      </c>
      <c r="F171" s="57">
        <f>(SUMIFS('Effekt 05-23'!F8:F87,'Effekt 05-23'!$B$8:$B$87,$A$24))/[1]Data!$B$16</f>
        <v>0</v>
      </c>
      <c r="G171" s="57">
        <f>(SUMIFS('Effekt 05-23'!G8:G87,'Effekt 05-23'!$B$8:$B$87,$A$24))/[1]Data!$B$16</f>
        <v>0</v>
      </c>
      <c r="H171" s="57">
        <f>(SUMIFS('Effekt 05-23'!H8:H87,'Effekt 05-23'!$B$8:$B$87,$A$24))/[1]Data!$B$16</f>
        <v>0</v>
      </c>
      <c r="I171" s="57">
        <f>(SUMIFS('Effekt 05-23'!I8:I87,'Effekt 05-23'!$B$8:$B$87,$A$24))/[1]Data!$B$16</f>
        <v>0</v>
      </c>
      <c r="J171" s="57">
        <f>(SUMIFS('Effekt 05-23'!J8:J87,'Effekt 05-23'!$B$8:$B$87,$A$24))/[1]Data!$B$16</f>
        <v>0</v>
      </c>
      <c r="K171" s="57">
        <f>(SUMIFS('Effekt 05-23'!K8:K87,'Effekt 05-23'!$B$8:$B$87,$A$24))/[1]Data!$B$16</f>
        <v>0</v>
      </c>
      <c r="L171" s="57">
        <f>(SUMIFS('Effekt 05-23'!L8:L87,'Effekt 05-23'!$B$8:$B$87,$A$24))/[1]Data!$B$16</f>
        <v>0</v>
      </c>
      <c r="M171" s="57">
        <f>(SUMIFS('Effekt 05-23'!M8:M87,'Effekt 05-23'!$B$8:$B$87,$A$24))/[1]Data!$B$16</f>
        <v>0</v>
      </c>
      <c r="N171" s="57">
        <f>(SUMIFS('Effekt 05-23'!N8:N87,'Effekt 05-23'!$B$8:$B$87,$A$24))/[1]Data!$B$16</f>
        <v>0</v>
      </c>
      <c r="O171" s="57">
        <f>(SUMIFS('Effekt 05-23'!O8:O87,'Effekt 05-23'!$B$8:$B$87,$A$24))/[1]Data!$B$16</f>
        <v>0</v>
      </c>
      <c r="P171" s="57">
        <f>(SUMIFS('Effekt 05-23'!P8:P87,'Effekt 05-23'!$B$8:$B$87,$A$24))/[1]Data!$B$16</f>
        <v>0</v>
      </c>
      <c r="Q171" s="57">
        <f>(SUMIFS('Effekt 05-23'!Q8:Q87,'Effekt 05-23'!$B$8:$B$87,$A$24))/[1]Data!$B$16</f>
        <v>0</v>
      </c>
      <c r="R171" s="57">
        <f>(SUMIFS('Effekt 05-23'!R8:R87,'Effekt 05-23'!$B$8:$B$87,$A$24))/[1]Data!$B$16</f>
        <v>0</v>
      </c>
      <c r="S171" s="57">
        <f>(SUMIFS('Effekt 05-23'!S8:S87,'Effekt 05-23'!$B$8:$B$87,$A$24))/[1]Data!$B$16</f>
        <v>0</v>
      </c>
      <c r="T171" s="57">
        <f>(SUMIFS('Effekt 05-23'!T8:T87,'Effekt 05-23'!$B$8:$B$87,$A$24))/[1]Data!$B$16</f>
        <v>0</v>
      </c>
      <c r="U171" s="57">
        <f>(SUMIFS('Effekt 05-23'!U8:U87,'Effekt 05-23'!$B$8:$B$87,$A$24))/[1]Data!$B$16</f>
        <v>0</v>
      </c>
      <c r="V171" s="57">
        <f>(SUMIFS('Effekt 05-23'!V8:V87,'Effekt 05-23'!$B$8:$B$87,$A$24))/[1]Data!$B$16</f>
        <v>0</v>
      </c>
      <c r="W171" s="57">
        <f>(SUMIFS('Effekt 05-23'!W8:W87,'Effekt 05-23'!$B$8:$B$87,$A$24))/[1]Data!$B$16</f>
        <v>0</v>
      </c>
      <c r="X171" s="57">
        <f>(SUMIFS('Effekt 05-23'!X8:X87,'Effekt 05-23'!$B$8:$B$87,$A$24))/[1]Data!$B$16</f>
        <v>0</v>
      </c>
      <c r="Y171" s="57">
        <f>(SUMIFS('Effekt 05-23'!Y8:Y87,'Effekt 05-23'!$B$8:$B$87,$A$24))/[1]Data!$B$16</f>
        <v>0</v>
      </c>
      <c r="Z171" s="57">
        <f>(SUMIFS('Effekt 05-23'!Z8:Z87,'Effekt 05-23'!$B$8:$B$87,$A$24))/[1]Data!$B$16</f>
        <v>0</v>
      </c>
    </row>
    <row r="172" spans="1:26" x14ac:dyDescent="0.25">
      <c r="A172" s="56">
        <f>[1]Data!A105</f>
        <v>18</v>
      </c>
      <c r="B172" s="56">
        <f>[1]Data!B252</f>
        <v>0</v>
      </c>
      <c r="C172" s="57" t="e">
        <f>(((SUMIFS('Effekt 05-23'!$E$8:$E$87, [1]Data!#REF!, "=a*", 'Effekt 05-23'!$B$8:$B$87,A172))+(SUMIFS('Effekt 05-23'!$E$8:$E$87, [1]Data!#REF!, "=b*", 'Effekt 05-23'!$B$8:$B$87, A172))+(SUMIFS('Effekt 05-23'!$E$8:$E$87, [1]Data!#REF!, "=c*", 'Effekt 05-23'!$B$8:$B$87, A172))+(SUMIFS('Effekt 05-23'!$E$8:$E$87, [1]Data!#REF!, "=d*", 'Effekt 05-23'!$B$8:$B$87, A172))+(SUMIFS('Effekt 05-23'!$E$8:$E$87, [1]Data!#REF!, "=e*", 'Effekt 05-23'!$B$8:$B$87, A172))+(SUMIFS('Effekt 05-23'!$E$8:$E$87, [1]Data!#REF!, "=f*", 'Effekt 05-23'!$B$8:$B$87, A172))))/[1]Data!$B$16</f>
        <v>#REF!</v>
      </c>
      <c r="D172" s="57" t="e">
        <f>(((SUMIFS('Effekt 05-23'!$F$8:$F$87, [1]Data!#REF!, "=a*", 'Effekt 05-23'!$B$8:$B$87,A172))+(SUMIFS('Effekt 05-23'!$F$8:$F$87, [1]Data!#REF!, "=b*", 'Effekt 05-23'!$B$8:$B$87, A172))+(SUMIFS('Effekt 05-23'!$F$8:$F$87, [1]Data!#REF!, "=c*", 'Effekt 05-23'!$B$8:$B$87, A172))+(SUMIFS('Effekt 05-23'!$F$8:$F$87, [1]Data!#REF!, "=d*", 'Effekt 05-23'!$B$8:$B$87, A172))+(SUMIFS('Effekt 05-23'!$F$8:$F$87, [1]Data!#REF!, "=e*", 'Effekt 05-23'!$B$8:$B$87, A172))+(SUMIFS('Effekt 05-23'!$F$8:$F$87, [1]Data!#REF!, "=f*", 'Effekt 05-23'!$B$8:$B$87, A172))))/[1]Data!$B$16</f>
        <v>#REF!</v>
      </c>
      <c r="E172" s="57">
        <f>(SUMIFS('Effekt 05-23'!E8:E87,'Effekt 05-23'!$B$8:$B$87,$A$25))/[1]Data!$B$16</f>
        <v>0</v>
      </c>
      <c r="F172" s="57">
        <f>(SUMIFS('Effekt 05-23'!F8:F87,'Effekt 05-23'!$B$8:$B$87,$A$25))/[1]Data!$B$16</f>
        <v>0</v>
      </c>
      <c r="G172" s="57">
        <f>(SUMIFS('Effekt 05-23'!G8:G87,'Effekt 05-23'!$B$8:$B$87,$A$25))/[1]Data!$B$16</f>
        <v>0</v>
      </c>
      <c r="H172" s="57">
        <f>(SUMIFS('Effekt 05-23'!H8:H87,'Effekt 05-23'!$B$8:$B$87,$A$25))/[1]Data!$B$16</f>
        <v>0</v>
      </c>
      <c r="I172" s="57">
        <f>(SUMIFS('Effekt 05-23'!I8:I87,'Effekt 05-23'!$B$8:$B$87,$A$25))/[1]Data!$B$16</f>
        <v>0</v>
      </c>
      <c r="J172" s="57">
        <f>(SUMIFS('Effekt 05-23'!J8:J87,'Effekt 05-23'!$B$8:$B$87,$A$25))/[1]Data!$B$16</f>
        <v>0</v>
      </c>
      <c r="K172" s="57">
        <f>(SUMIFS('Effekt 05-23'!K8:K87,'Effekt 05-23'!$B$8:$B$87,$A$25))/[1]Data!$B$16</f>
        <v>0</v>
      </c>
      <c r="L172" s="57">
        <f>(SUMIFS('Effekt 05-23'!L8:L87,'Effekt 05-23'!$B$8:$B$87,$A$25))/[1]Data!$B$16</f>
        <v>0</v>
      </c>
      <c r="M172" s="57">
        <f>(SUMIFS('Effekt 05-23'!M8:M87,'Effekt 05-23'!$B$8:$B$87,$A$25))/[1]Data!$B$16</f>
        <v>0</v>
      </c>
      <c r="N172" s="57">
        <f>(SUMIFS('Effekt 05-23'!N8:N87,'Effekt 05-23'!$B$8:$B$87,$A$25))/[1]Data!$B$16</f>
        <v>0</v>
      </c>
      <c r="O172" s="57">
        <f>(SUMIFS('Effekt 05-23'!O8:O87,'Effekt 05-23'!$B$8:$B$87,$A$25))/[1]Data!$B$16</f>
        <v>0</v>
      </c>
      <c r="P172" s="57">
        <f>(SUMIFS('Effekt 05-23'!P8:P87,'Effekt 05-23'!$B$8:$B$87,$A$25))/[1]Data!$B$16</f>
        <v>0</v>
      </c>
      <c r="Q172" s="57">
        <f>(SUMIFS('Effekt 05-23'!Q8:Q87,'Effekt 05-23'!$B$8:$B$87,$A$25))/[1]Data!$B$16</f>
        <v>0</v>
      </c>
      <c r="R172" s="57">
        <f>(SUMIFS('Effekt 05-23'!R8:R87,'Effekt 05-23'!$B$8:$B$87,$A$25))/[1]Data!$B$16</f>
        <v>0</v>
      </c>
      <c r="S172" s="57">
        <f>(SUMIFS('Effekt 05-23'!S8:S87,'Effekt 05-23'!$B$8:$B$87,$A$25))/[1]Data!$B$16</f>
        <v>0</v>
      </c>
      <c r="T172" s="57">
        <f>(SUMIFS('Effekt 05-23'!T8:T87,'Effekt 05-23'!$B$8:$B$87,$A$25))/[1]Data!$B$16</f>
        <v>0</v>
      </c>
      <c r="U172" s="57">
        <f>(SUMIFS('Effekt 05-23'!U8:U87,'Effekt 05-23'!$B$8:$B$87,$A$25))/[1]Data!$B$16</f>
        <v>0</v>
      </c>
      <c r="V172" s="57">
        <f>(SUMIFS('Effekt 05-23'!V8:V87,'Effekt 05-23'!$B$8:$B$87,$A$25))/[1]Data!$B$16</f>
        <v>0</v>
      </c>
      <c r="W172" s="57">
        <f>(SUMIFS('Effekt 05-23'!W8:W87,'Effekt 05-23'!$B$8:$B$87,$A$25))/[1]Data!$B$16</f>
        <v>0</v>
      </c>
      <c r="X172" s="57">
        <f>(SUMIFS('Effekt 05-23'!X8:X87,'Effekt 05-23'!$B$8:$B$87,$A$25))/[1]Data!$B$16</f>
        <v>0</v>
      </c>
      <c r="Y172" s="57">
        <f>(SUMIFS('Effekt 05-23'!Y8:Y87,'Effekt 05-23'!$B$8:$B$87,$A$25))/[1]Data!$B$16</f>
        <v>0</v>
      </c>
      <c r="Z172" s="57">
        <f>(SUMIFS('Effekt 05-23'!Z8:Z87,'Effekt 05-23'!$B$8:$B$87,$A$25))/[1]Data!$B$16</f>
        <v>0</v>
      </c>
    </row>
    <row r="173" spans="1:26" x14ac:dyDescent="0.25">
      <c r="A173" s="56">
        <f>[1]Data!A106</f>
        <v>19</v>
      </c>
      <c r="B173" s="56">
        <f>[1]Data!B253</f>
        <v>0</v>
      </c>
      <c r="C173" s="57" t="e">
        <f>(((SUMIFS('Effekt 05-23'!$E$8:$E$87, [1]Data!#REF!, "=a*", 'Effekt 05-23'!$B$8:$B$87,A173))+(SUMIFS('Effekt 05-23'!$E$8:$E$87, [1]Data!#REF!, "=b*", 'Effekt 05-23'!$B$8:$B$87, A173))+(SUMIFS('Effekt 05-23'!$E$8:$E$87, [1]Data!#REF!, "=c*", 'Effekt 05-23'!$B$8:$B$87, A173))+(SUMIFS('Effekt 05-23'!$E$8:$E$87, [1]Data!#REF!, "=d*", 'Effekt 05-23'!$B$8:$B$87, A173))+(SUMIFS('Effekt 05-23'!$E$8:$E$87, [1]Data!#REF!, "=e*", 'Effekt 05-23'!$B$8:$B$87, A173))+(SUMIFS('Effekt 05-23'!$E$8:$E$87, [1]Data!#REF!, "=f*", 'Effekt 05-23'!$B$8:$B$87, A173))))/[1]Data!$B$16</f>
        <v>#REF!</v>
      </c>
      <c r="D173" s="57" t="e">
        <f>(((SUMIFS('Effekt 05-23'!$F$8:$F$87, [1]Data!#REF!, "=a*", 'Effekt 05-23'!$B$8:$B$87,A173))+(SUMIFS('Effekt 05-23'!$F$8:$F$87, [1]Data!#REF!, "=b*", 'Effekt 05-23'!$B$8:$B$87, A173))+(SUMIFS('Effekt 05-23'!$F$8:$F$87, [1]Data!#REF!, "=c*", 'Effekt 05-23'!$B$8:$B$87, A173))+(SUMIFS('Effekt 05-23'!$F$8:$F$87, [1]Data!#REF!, "=d*", 'Effekt 05-23'!$B$8:$B$87, A173))+(SUMIFS('Effekt 05-23'!$F$8:$F$87, [1]Data!#REF!, "=e*", 'Effekt 05-23'!$B$8:$B$87, A173))+(SUMIFS('Effekt 05-23'!$F$8:$F$87, [1]Data!#REF!, "=f*", 'Effekt 05-23'!$B$8:$B$87, A173))))/[1]Data!$B$16</f>
        <v>#REF!</v>
      </c>
      <c r="E173" s="57">
        <f>(SUMIFS('Effekt 05-23'!E8:E87,'Effekt 05-23'!$B$8:$B$87,$A$26))/[1]Data!$B$16</f>
        <v>0</v>
      </c>
      <c r="F173" s="57">
        <f>(SUMIFS('Effekt 05-23'!F8:F87,'Effekt 05-23'!$B$8:$B$87,$A$26))/[1]Data!$B$16</f>
        <v>0</v>
      </c>
      <c r="G173" s="57">
        <f>(SUMIFS('Effekt 05-23'!G8:G87,'Effekt 05-23'!$B$8:$B$87,$A$26))/[1]Data!$B$16</f>
        <v>0</v>
      </c>
      <c r="H173" s="57">
        <f>(SUMIFS('Effekt 05-23'!H8:H87,'Effekt 05-23'!$B$8:$B$87,$A$26))/[1]Data!$B$16</f>
        <v>0</v>
      </c>
      <c r="I173" s="57">
        <f>(SUMIFS('Effekt 05-23'!I8:I87,'Effekt 05-23'!$B$8:$B$87,$A$26))/[1]Data!$B$16</f>
        <v>0</v>
      </c>
      <c r="J173" s="57">
        <f>(SUMIFS('Effekt 05-23'!J8:J87,'Effekt 05-23'!$B$8:$B$87,$A$26))/[1]Data!$B$16</f>
        <v>0</v>
      </c>
      <c r="K173" s="57">
        <f>(SUMIFS('Effekt 05-23'!K8:K87,'Effekt 05-23'!$B$8:$B$87,$A$26))/[1]Data!$B$16</f>
        <v>0</v>
      </c>
      <c r="L173" s="57">
        <f>(SUMIFS('Effekt 05-23'!L8:L87,'Effekt 05-23'!$B$8:$B$87,$A$26))/[1]Data!$B$16</f>
        <v>0</v>
      </c>
      <c r="M173" s="57">
        <f>(SUMIFS('Effekt 05-23'!M8:M87,'Effekt 05-23'!$B$8:$B$87,$A$26))/[1]Data!$B$16</f>
        <v>0</v>
      </c>
      <c r="N173" s="57">
        <f>(SUMIFS('Effekt 05-23'!N8:N87,'Effekt 05-23'!$B$8:$B$87,$A$26))/[1]Data!$B$16</f>
        <v>0</v>
      </c>
      <c r="O173" s="57">
        <f>(SUMIFS('Effekt 05-23'!O8:O87,'Effekt 05-23'!$B$8:$B$87,$A$26))/[1]Data!$B$16</f>
        <v>0</v>
      </c>
      <c r="P173" s="57">
        <f>(SUMIFS('Effekt 05-23'!P8:P87,'Effekt 05-23'!$B$8:$B$87,$A$26))/[1]Data!$B$16</f>
        <v>0</v>
      </c>
      <c r="Q173" s="57">
        <f>(SUMIFS('Effekt 05-23'!Q8:Q87,'Effekt 05-23'!$B$8:$B$87,$A$26))/[1]Data!$B$16</f>
        <v>0</v>
      </c>
      <c r="R173" s="57">
        <f>(SUMIFS('Effekt 05-23'!R8:R87,'Effekt 05-23'!$B$8:$B$87,$A$26))/[1]Data!$B$16</f>
        <v>0</v>
      </c>
      <c r="S173" s="57">
        <f>(SUMIFS('Effekt 05-23'!S8:S87,'Effekt 05-23'!$B$8:$B$87,$A$26))/[1]Data!$B$16</f>
        <v>0</v>
      </c>
      <c r="T173" s="57">
        <f>(SUMIFS('Effekt 05-23'!T8:T87,'Effekt 05-23'!$B$8:$B$87,$A$26))/[1]Data!$B$16</f>
        <v>0</v>
      </c>
      <c r="U173" s="57">
        <f>(SUMIFS('Effekt 05-23'!U8:U87,'Effekt 05-23'!$B$8:$B$87,$A$26))/[1]Data!$B$16</f>
        <v>0</v>
      </c>
      <c r="V173" s="57">
        <f>(SUMIFS('Effekt 05-23'!V8:V87,'Effekt 05-23'!$B$8:$B$87,$A$26))/[1]Data!$B$16</f>
        <v>0</v>
      </c>
      <c r="W173" s="57">
        <f>(SUMIFS('Effekt 05-23'!W8:W87,'Effekt 05-23'!$B$8:$B$87,$A$26))/[1]Data!$B$16</f>
        <v>0</v>
      </c>
      <c r="X173" s="57">
        <f>(SUMIFS('Effekt 05-23'!X8:X87,'Effekt 05-23'!$B$8:$B$87,$A$26))/[1]Data!$B$16</f>
        <v>0</v>
      </c>
      <c r="Y173" s="57">
        <f>(SUMIFS('Effekt 05-23'!Y8:Y87,'Effekt 05-23'!$B$8:$B$87,$A$26))/[1]Data!$B$16</f>
        <v>0</v>
      </c>
      <c r="Z173" s="57">
        <f>(SUMIFS('Effekt 05-23'!Z8:Z87,'Effekt 05-23'!$B$8:$B$87,$A$26))/[1]Data!$B$16</f>
        <v>0</v>
      </c>
    </row>
    <row r="174" spans="1:26" x14ac:dyDescent="0.25">
      <c r="A174" s="56">
        <f>[1]Data!A107</f>
        <v>20</v>
      </c>
      <c r="B174" s="56">
        <f>[1]Data!B254</f>
        <v>0</v>
      </c>
      <c r="C174" s="57" t="e">
        <f>(((SUMIFS('Effekt 05-23'!$E$8:$E$87, [1]Data!#REF!, "=a*", 'Effekt 05-23'!$B$8:$B$87,A174))+(SUMIFS('Effekt 05-23'!$E$8:$E$87, [1]Data!#REF!, "=b*", 'Effekt 05-23'!$B$8:$B$87, A174))+(SUMIFS('Effekt 05-23'!$E$8:$E$87, [1]Data!#REF!, "=c*", 'Effekt 05-23'!$B$8:$B$87, A174))+(SUMIFS('Effekt 05-23'!$E$8:$E$87, [1]Data!#REF!, "=d*", 'Effekt 05-23'!$B$8:$B$87, A174))+(SUMIFS('Effekt 05-23'!$E$8:$E$87, [1]Data!#REF!, "=e*", 'Effekt 05-23'!$B$8:$B$87, A174))+(SUMIFS('Effekt 05-23'!$E$8:$E$87, [1]Data!#REF!, "=f*", 'Effekt 05-23'!$B$8:$B$87, A174))))/[1]Data!$B$16</f>
        <v>#REF!</v>
      </c>
      <c r="D174" s="57" t="e">
        <f>(((SUMIFS('Effekt 05-23'!$F$8:$F$87, [1]Data!#REF!, "=a*", 'Effekt 05-23'!$B$8:$B$87,A174))+(SUMIFS('Effekt 05-23'!$F$8:$F$87, [1]Data!#REF!, "=b*", 'Effekt 05-23'!$B$8:$B$87, A174))+(SUMIFS('Effekt 05-23'!$F$8:$F$87, [1]Data!#REF!, "=c*", 'Effekt 05-23'!$B$8:$B$87, A174))+(SUMIFS('Effekt 05-23'!$F$8:$F$87, [1]Data!#REF!, "=d*", 'Effekt 05-23'!$B$8:$B$87, A174))+(SUMIFS('Effekt 05-23'!$F$8:$F$87, [1]Data!#REF!, "=e*", 'Effekt 05-23'!$B$8:$B$87, A174))+(SUMIFS('Effekt 05-23'!$F$8:$F$87, [1]Data!#REF!, "=f*", 'Effekt 05-23'!$B$8:$B$87, A174))))/[1]Data!$B$16</f>
        <v>#REF!</v>
      </c>
      <c r="E174" s="57">
        <f>(SUMIFS('Effekt 05-23'!E8:E87,'Effekt 05-23'!$B$8:$B$87,$A$27))/[1]Data!$B$16</f>
        <v>0</v>
      </c>
      <c r="F174" s="57">
        <f>(SUMIFS('Effekt 05-23'!F8:F87,'Effekt 05-23'!$B$8:$B$87,$A$27))/[1]Data!$B$16</f>
        <v>0</v>
      </c>
      <c r="G174" s="57">
        <f>(SUMIFS('Effekt 05-23'!G8:G87,'Effekt 05-23'!$B$8:$B$87,$A$27))/[1]Data!$B$16</f>
        <v>0</v>
      </c>
      <c r="H174" s="57">
        <f>(SUMIFS('Effekt 05-23'!H8:H87,'Effekt 05-23'!$B$8:$B$87,$A$27))/[1]Data!$B$16</f>
        <v>0</v>
      </c>
      <c r="I174" s="57">
        <f>(SUMIFS('Effekt 05-23'!I8:I87,'Effekt 05-23'!$B$8:$B$87,$A$27))/[1]Data!$B$16</f>
        <v>0</v>
      </c>
      <c r="J174" s="57">
        <f>(SUMIFS('Effekt 05-23'!J8:J87,'Effekt 05-23'!$B$8:$B$87,$A$27))/[1]Data!$B$16</f>
        <v>0</v>
      </c>
      <c r="K174" s="57">
        <f>(SUMIFS('Effekt 05-23'!K8:K87,'Effekt 05-23'!$B$8:$B$87,$A$27))/[1]Data!$B$16</f>
        <v>0</v>
      </c>
      <c r="L174" s="57">
        <f>(SUMIFS('Effekt 05-23'!L8:L87,'Effekt 05-23'!$B$8:$B$87,$A$27))/[1]Data!$B$16</f>
        <v>0</v>
      </c>
      <c r="M174" s="57">
        <f>(SUMIFS('Effekt 05-23'!M8:M87,'Effekt 05-23'!$B$8:$B$87,$A$27))/[1]Data!$B$16</f>
        <v>0</v>
      </c>
      <c r="N174" s="57">
        <f>(SUMIFS('Effekt 05-23'!N8:N87,'Effekt 05-23'!$B$8:$B$87,$A$27))/[1]Data!$B$16</f>
        <v>0</v>
      </c>
      <c r="O174" s="57">
        <f>(SUMIFS('Effekt 05-23'!O8:O87,'Effekt 05-23'!$B$8:$B$87,$A$27))/[1]Data!$B$16</f>
        <v>0</v>
      </c>
      <c r="P174" s="57">
        <f>(SUMIFS('Effekt 05-23'!P8:P87,'Effekt 05-23'!$B$8:$B$87,$A$27))/[1]Data!$B$16</f>
        <v>0</v>
      </c>
      <c r="Q174" s="57">
        <f>(SUMIFS('Effekt 05-23'!Q8:Q87,'Effekt 05-23'!$B$8:$B$87,$A$27))/[1]Data!$B$16</f>
        <v>0</v>
      </c>
      <c r="R174" s="57">
        <f>(SUMIFS('Effekt 05-23'!R8:R87,'Effekt 05-23'!$B$8:$B$87,$A$27))/[1]Data!$B$16</f>
        <v>0</v>
      </c>
      <c r="S174" s="57">
        <f>(SUMIFS('Effekt 05-23'!S8:S87,'Effekt 05-23'!$B$8:$B$87,$A$27))/[1]Data!$B$16</f>
        <v>0</v>
      </c>
      <c r="T174" s="57">
        <f>(SUMIFS('Effekt 05-23'!T8:T87,'Effekt 05-23'!$B$8:$B$87,$A$27))/[1]Data!$B$16</f>
        <v>0</v>
      </c>
      <c r="U174" s="57">
        <f>(SUMIFS('Effekt 05-23'!U8:U87,'Effekt 05-23'!$B$8:$B$87,$A$27))/[1]Data!$B$16</f>
        <v>0</v>
      </c>
      <c r="V174" s="57">
        <f>(SUMIFS('Effekt 05-23'!V8:V87,'Effekt 05-23'!$B$8:$B$87,$A$27))/[1]Data!$B$16</f>
        <v>0</v>
      </c>
      <c r="W174" s="57">
        <f>(SUMIFS('Effekt 05-23'!W8:W87,'Effekt 05-23'!$B$8:$B$87,$A$27))/[1]Data!$B$16</f>
        <v>0</v>
      </c>
      <c r="X174" s="57">
        <f>(SUMIFS('Effekt 05-23'!X8:X87,'Effekt 05-23'!$B$8:$B$87,$A$27))/[1]Data!$B$16</f>
        <v>0</v>
      </c>
      <c r="Y174" s="57">
        <f>(SUMIFS('Effekt 05-23'!Y8:Y87,'Effekt 05-23'!$B$8:$B$87,$A$27))/[1]Data!$B$16</f>
        <v>0</v>
      </c>
      <c r="Z174" s="57">
        <f>(SUMIFS('Effekt 05-23'!Z8:Z87,'Effekt 05-23'!$B$8:$B$87,$A$27))/[1]Data!$B$16</f>
        <v>0</v>
      </c>
    </row>
    <row r="175" spans="1:26" x14ac:dyDescent="0.25">
      <c r="A175" s="58"/>
    </row>
    <row r="176" spans="1:26" x14ac:dyDescent="0.25">
      <c r="A176" s="58"/>
    </row>
    <row r="177" spans="1:1" x14ac:dyDescent="0.25">
      <c r="A177" s="58"/>
    </row>
    <row r="178" spans="1:1" x14ac:dyDescent="0.25">
      <c r="A178" s="58"/>
    </row>
    <row r="179" spans="1:1" x14ac:dyDescent="0.25">
      <c r="A179" s="58"/>
    </row>
    <row r="180" spans="1:1" x14ac:dyDescent="0.25">
      <c r="A180" s="58"/>
    </row>
    <row r="181" spans="1:1" x14ac:dyDescent="0.25">
      <c r="A181" s="58"/>
    </row>
    <row r="182" spans="1:1" x14ac:dyDescent="0.25">
      <c r="A182" s="58"/>
    </row>
    <row r="183" spans="1:1" x14ac:dyDescent="0.25">
      <c r="A183" s="58"/>
    </row>
  </sheetData>
  <mergeCells count="11">
    <mergeCell ref="A2:D2"/>
    <mergeCell ref="A3:D3"/>
    <mergeCell ref="A4:D4"/>
    <mergeCell ref="A5:B5"/>
    <mergeCell ref="A6:B6"/>
    <mergeCell ref="G1:H1"/>
    <mergeCell ref="J1:K1"/>
    <mergeCell ref="N1:O1"/>
    <mergeCell ref="R1:S1"/>
    <mergeCell ref="U1:V1"/>
    <mergeCell ref="Y1:Z1"/>
  </mergeCells>
  <pageMargins left="0.74803149606299213" right="0.74803149606299213" top="0.98425196850393704" bottom="0.98425196850393704" header="0.51181102362204722" footer="0.51181102362204722"/>
  <pageSetup paperSize="9" scale="68" orientation="portrait" r:id="rId1"/>
  <headerFooter alignWithMargins="0"/>
  <rowBreaks count="2" manualBreakCount="2">
    <brk id="43" max="36" man="1"/>
    <brk id="79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3EB66-5F0C-4925-A330-B57AC4569EC3}">
  <dimension ref="A1:AD15"/>
  <sheetViews>
    <sheetView showZeros="0" view="pageBreakPreview" zoomScaleNormal="100" zoomScaleSheetLayoutView="100" workbookViewId="0">
      <selection activeCell="E7" sqref="E7"/>
    </sheetView>
  </sheetViews>
  <sheetFormatPr defaultRowHeight="12.5" x14ac:dyDescent="0.25"/>
  <cols>
    <col min="1" max="1" width="18" style="60" customWidth="1"/>
    <col min="2" max="2" width="10.08984375" style="60" customWidth="1"/>
    <col min="3" max="3" width="9.08984375" style="60" customWidth="1"/>
    <col min="4" max="256" width="8.7265625" style="60"/>
    <col min="257" max="257" width="18" style="60" customWidth="1"/>
    <col min="258" max="258" width="10.08984375" style="60" customWidth="1"/>
    <col min="259" max="259" width="9.08984375" style="60" customWidth="1"/>
    <col min="260" max="512" width="8.7265625" style="60"/>
    <col min="513" max="513" width="18" style="60" customWidth="1"/>
    <col min="514" max="514" width="10.08984375" style="60" customWidth="1"/>
    <col min="515" max="515" width="9.08984375" style="60" customWidth="1"/>
    <col min="516" max="768" width="8.7265625" style="60"/>
    <col min="769" max="769" width="18" style="60" customWidth="1"/>
    <col min="770" max="770" width="10.08984375" style="60" customWidth="1"/>
    <col min="771" max="771" width="9.08984375" style="60" customWidth="1"/>
    <col min="772" max="1024" width="8.7265625" style="60"/>
    <col min="1025" max="1025" width="18" style="60" customWidth="1"/>
    <col min="1026" max="1026" width="10.08984375" style="60" customWidth="1"/>
    <col min="1027" max="1027" width="9.08984375" style="60" customWidth="1"/>
    <col min="1028" max="1280" width="8.7265625" style="60"/>
    <col min="1281" max="1281" width="18" style="60" customWidth="1"/>
    <col min="1282" max="1282" width="10.08984375" style="60" customWidth="1"/>
    <col min="1283" max="1283" width="9.08984375" style="60" customWidth="1"/>
    <col min="1284" max="1536" width="8.7265625" style="60"/>
    <col min="1537" max="1537" width="18" style="60" customWidth="1"/>
    <col min="1538" max="1538" width="10.08984375" style="60" customWidth="1"/>
    <col min="1539" max="1539" width="9.08984375" style="60" customWidth="1"/>
    <col min="1540" max="1792" width="8.7265625" style="60"/>
    <col min="1793" max="1793" width="18" style="60" customWidth="1"/>
    <col min="1794" max="1794" width="10.08984375" style="60" customWidth="1"/>
    <col min="1795" max="1795" width="9.08984375" style="60" customWidth="1"/>
    <col min="1796" max="2048" width="8.7265625" style="60"/>
    <col min="2049" max="2049" width="18" style="60" customWidth="1"/>
    <col min="2050" max="2050" width="10.08984375" style="60" customWidth="1"/>
    <col min="2051" max="2051" width="9.08984375" style="60" customWidth="1"/>
    <col min="2052" max="2304" width="8.7265625" style="60"/>
    <col min="2305" max="2305" width="18" style="60" customWidth="1"/>
    <col min="2306" max="2306" width="10.08984375" style="60" customWidth="1"/>
    <col min="2307" max="2307" width="9.08984375" style="60" customWidth="1"/>
    <col min="2308" max="2560" width="8.7265625" style="60"/>
    <col min="2561" max="2561" width="18" style="60" customWidth="1"/>
    <col min="2562" max="2562" width="10.08984375" style="60" customWidth="1"/>
    <col min="2563" max="2563" width="9.08984375" style="60" customWidth="1"/>
    <col min="2564" max="2816" width="8.7265625" style="60"/>
    <col min="2817" max="2817" width="18" style="60" customWidth="1"/>
    <col min="2818" max="2818" width="10.08984375" style="60" customWidth="1"/>
    <col min="2819" max="2819" width="9.08984375" style="60" customWidth="1"/>
    <col min="2820" max="3072" width="8.7265625" style="60"/>
    <col min="3073" max="3073" width="18" style="60" customWidth="1"/>
    <col min="3074" max="3074" width="10.08984375" style="60" customWidth="1"/>
    <col min="3075" max="3075" width="9.08984375" style="60" customWidth="1"/>
    <col min="3076" max="3328" width="8.7265625" style="60"/>
    <col min="3329" max="3329" width="18" style="60" customWidth="1"/>
    <col min="3330" max="3330" width="10.08984375" style="60" customWidth="1"/>
    <col min="3331" max="3331" width="9.08984375" style="60" customWidth="1"/>
    <col min="3332" max="3584" width="8.7265625" style="60"/>
    <col min="3585" max="3585" width="18" style="60" customWidth="1"/>
    <col min="3586" max="3586" width="10.08984375" style="60" customWidth="1"/>
    <col min="3587" max="3587" width="9.08984375" style="60" customWidth="1"/>
    <col min="3588" max="3840" width="8.7265625" style="60"/>
    <col min="3841" max="3841" width="18" style="60" customWidth="1"/>
    <col min="3842" max="3842" width="10.08984375" style="60" customWidth="1"/>
    <col min="3843" max="3843" width="9.08984375" style="60" customWidth="1"/>
    <col min="3844" max="4096" width="8.7265625" style="60"/>
    <col min="4097" max="4097" width="18" style="60" customWidth="1"/>
    <col min="4098" max="4098" width="10.08984375" style="60" customWidth="1"/>
    <col min="4099" max="4099" width="9.08984375" style="60" customWidth="1"/>
    <col min="4100" max="4352" width="8.7265625" style="60"/>
    <col min="4353" max="4353" width="18" style="60" customWidth="1"/>
    <col min="4354" max="4354" width="10.08984375" style="60" customWidth="1"/>
    <col min="4355" max="4355" width="9.08984375" style="60" customWidth="1"/>
    <col min="4356" max="4608" width="8.7265625" style="60"/>
    <col min="4609" max="4609" width="18" style="60" customWidth="1"/>
    <col min="4610" max="4610" width="10.08984375" style="60" customWidth="1"/>
    <col min="4611" max="4611" width="9.08984375" style="60" customWidth="1"/>
    <col min="4612" max="4864" width="8.7265625" style="60"/>
    <col min="4865" max="4865" width="18" style="60" customWidth="1"/>
    <col min="4866" max="4866" width="10.08984375" style="60" customWidth="1"/>
    <col min="4867" max="4867" width="9.08984375" style="60" customWidth="1"/>
    <col min="4868" max="5120" width="8.7265625" style="60"/>
    <col min="5121" max="5121" width="18" style="60" customWidth="1"/>
    <col min="5122" max="5122" width="10.08984375" style="60" customWidth="1"/>
    <col min="5123" max="5123" width="9.08984375" style="60" customWidth="1"/>
    <col min="5124" max="5376" width="8.7265625" style="60"/>
    <col min="5377" max="5377" width="18" style="60" customWidth="1"/>
    <col min="5378" max="5378" width="10.08984375" style="60" customWidth="1"/>
    <col min="5379" max="5379" width="9.08984375" style="60" customWidth="1"/>
    <col min="5380" max="5632" width="8.7265625" style="60"/>
    <col min="5633" max="5633" width="18" style="60" customWidth="1"/>
    <col min="5634" max="5634" width="10.08984375" style="60" customWidth="1"/>
    <col min="5635" max="5635" width="9.08984375" style="60" customWidth="1"/>
    <col min="5636" max="5888" width="8.7265625" style="60"/>
    <col min="5889" max="5889" width="18" style="60" customWidth="1"/>
    <col min="5890" max="5890" width="10.08984375" style="60" customWidth="1"/>
    <col min="5891" max="5891" width="9.08984375" style="60" customWidth="1"/>
    <col min="5892" max="6144" width="8.7265625" style="60"/>
    <col min="6145" max="6145" width="18" style="60" customWidth="1"/>
    <col min="6146" max="6146" width="10.08984375" style="60" customWidth="1"/>
    <col min="6147" max="6147" width="9.08984375" style="60" customWidth="1"/>
    <col min="6148" max="6400" width="8.7265625" style="60"/>
    <col min="6401" max="6401" width="18" style="60" customWidth="1"/>
    <col min="6402" max="6402" width="10.08984375" style="60" customWidth="1"/>
    <col min="6403" max="6403" width="9.08984375" style="60" customWidth="1"/>
    <col min="6404" max="6656" width="8.7265625" style="60"/>
    <col min="6657" max="6657" width="18" style="60" customWidth="1"/>
    <col min="6658" max="6658" width="10.08984375" style="60" customWidth="1"/>
    <col min="6659" max="6659" width="9.08984375" style="60" customWidth="1"/>
    <col min="6660" max="6912" width="8.7265625" style="60"/>
    <col min="6913" max="6913" width="18" style="60" customWidth="1"/>
    <col min="6914" max="6914" width="10.08984375" style="60" customWidth="1"/>
    <col min="6915" max="6915" width="9.08984375" style="60" customWidth="1"/>
    <col min="6916" max="7168" width="8.7265625" style="60"/>
    <col min="7169" max="7169" width="18" style="60" customWidth="1"/>
    <col min="7170" max="7170" width="10.08984375" style="60" customWidth="1"/>
    <col min="7171" max="7171" width="9.08984375" style="60" customWidth="1"/>
    <col min="7172" max="7424" width="8.7265625" style="60"/>
    <col min="7425" max="7425" width="18" style="60" customWidth="1"/>
    <col min="7426" max="7426" width="10.08984375" style="60" customWidth="1"/>
    <col min="7427" max="7427" width="9.08984375" style="60" customWidth="1"/>
    <col min="7428" max="7680" width="8.7265625" style="60"/>
    <col min="7681" max="7681" width="18" style="60" customWidth="1"/>
    <col min="7682" max="7682" width="10.08984375" style="60" customWidth="1"/>
    <col min="7683" max="7683" width="9.08984375" style="60" customWidth="1"/>
    <col min="7684" max="7936" width="8.7265625" style="60"/>
    <col min="7937" max="7937" width="18" style="60" customWidth="1"/>
    <col min="7938" max="7938" width="10.08984375" style="60" customWidth="1"/>
    <col min="7939" max="7939" width="9.08984375" style="60" customWidth="1"/>
    <col min="7940" max="8192" width="8.7265625" style="60"/>
    <col min="8193" max="8193" width="18" style="60" customWidth="1"/>
    <col min="8194" max="8194" width="10.08984375" style="60" customWidth="1"/>
    <col min="8195" max="8195" width="9.08984375" style="60" customWidth="1"/>
    <col min="8196" max="8448" width="8.7265625" style="60"/>
    <col min="8449" max="8449" width="18" style="60" customWidth="1"/>
    <col min="8450" max="8450" width="10.08984375" style="60" customWidth="1"/>
    <col min="8451" max="8451" width="9.08984375" style="60" customWidth="1"/>
    <col min="8452" max="8704" width="8.7265625" style="60"/>
    <col min="8705" max="8705" width="18" style="60" customWidth="1"/>
    <col min="8706" max="8706" width="10.08984375" style="60" customWidth="1"/>
    <col min="8707" max="8707" width="9.08984375" style="60" customWidth="1"/>
    <col min="8708" max="8960" width="8.7265625" style="60"/>
    <col min="8961" max="8961" width="18" style="60" customWidth="1"/>
    <col min="8962" max="8962" width="10.08984375" style="60" customWidth="1"/>
    <col min="8963" max="8963" width="9.08984375" style="60" customWidth="1"/>
    <col min="8964" max="9216" width="8.7265625" style="60"/>
    <col min="9217" max="9217" width="18" style="60" customWidth="1"/>
    <col min="9218" max="9218" width="10.08984375" style="60" customWidth="1"/>
    <col min="9219" max="9219" width="9.08984375" style="60" customWidth="1"/>
    <col min="9220" max="9472" width="8.7265625" style="60"/>
    <col min="9473" max="9473" width="18" style="60" customWidth="1"/>
    <col min="9474" max="9474" width="10.08984375" style="60" customWidth="1"/>
    <col min="9475" max="9475" width="9.08984375" style="60" customWidth="1"/>
    <col min="9476" max="9728" width="8.7265625" style="60"/>
    <col min="9729" max="9729" width="18" style="60" customWidth="1"/>
    <col min="9730" max="9730" width="10.08984375" style="60" customWidth="1"/>
    <col min="9731" max="9731" width="9.08984375" style="60" customWidth="1"/>
    <col min="9732" max="9984" width="8.7265625" style="60"/>
    <col min="9985" max="9985" width="18" style="60" customWidth="1"/>
    <col min="9986" max="9986" width="10.08984375" style="60" customWidth="1"/>
    <col min="9987" max="9987" width="9.08984375" style="60" customWidth="1"/>
    <col min="9988" max="10240" width="8.7265625" style="60"/>
    <col min="10241" max="10241" width="18" style="60" customWidth="1"/>
    <col min="10242" max="10242" width="10.08984375" style="60" customWidth="1"/>
    <col min="10243" max="10243" width="9.08984375" style="60" customWidth="1"/>
    <col min="10244" max="10496" width="8.7265625" style="60"/>
    <col min="10497" max="10497" width="18" style="60" customWidth="1"/>
    <col min="10498" max="10498" width="10.08984375" style="60" customWidth="1"/>
    <col min="10499" max="10499" width="9.08984375" style="60" customWidth="1"/>
    <col min="10500" max="10752" width="8.7265625" style="60"/>
    <col min="10753" max="10753" width="18" style="60" customWidth="1"/>
    <col min="10754" max="10754" width="10.08984375" style="60" customWidth="1"/>
    <col min="10755" max="10755" width="9.08984375" style="60" customWidth="1"/>
    <col min="10756" max="11008" width="8.7265625" style="60"/>
    <col min="11009" max="11009" width="18" style="60" customWidth="1"/>
    <col min="11010" max="11010" width="10.08984375" style="60" customWidth="1"/>
    <col min="11011" max="11011" width="9.08984375" style="60" customWidth="1"/>
    <col min="11012" max="11264" width="8.7265625" style="60"/>
    <col min="11265" max="11265" width="18" style="60" customWidth="1"/>
    <col min="11266" max="11266" width="10.08984375" style="60" customWidth="1"/>
    <col min="11267" max="11267" width="9.08984375" style="60" customWidth="1"/>
    <col min="11268" max="11520" width="8.7265625" style="60"/>
    <col min="11521" max="11521" width="18" style="60" customWidth="1"/>
    <col min="11522" max="11522" width="10.08984375" style="60" customWidth="1"/>
    <col min="11523" max="11523" width="9.08984375" style="60" customWidth="1"/>
    <col min="11524" max="11776" width="8.7265625" style="60"/>
    <col min="11777" max="11777" width="18" style="60" customWidth="1"/>
    <col min="11778" max="11778" width="10.08984375" style="60" customWidth="1"/>
    <col min="11779" max="11779" width="9.08984375" style="60" customWidth="1"/>
    <col min="11780" max="12032" width="8.7265625" style="60"/>
    <col min="12033" max="12033" width="18" style="60" customWidth="1"/>
    <col min="12034" max="12034" width="10.08984375" style="60" customWidth="1"/>
    <col min="12035" max="12035" width="9.08984375" style="60" customWidth="1"/>
    <col min="12036" max="12288" width="8.7265625" style="60"/>
    <col min="12289" max="12289" width="18" style="60" customWidth="1"/>
    <col min="12290" max="12290" width="10.08984375" style="60" customWidth="1"/>
    <col min="12291" max="12291" width="9.08984375" style="60" customWidth="1"/>
    <col min="12292" max="12544" width="8.7265625" style="60"/>
    <col min="12545" max="12545" width="18" style="60" customWidth="1"/>
    <col min="12546" max="12546" width="10.08984375" style="60" customWidth="1"/>
    <col min="12547" max="12547" width="9.08984375" style="60" customWidth="1"/>
    <col min="12548" max="12800" width="8.7265625" style="60"/>
    <col min="12801" max="12801" width="18" style="60" customWidth="1"/>
    <col min="12802" max="12802" width="10.08984375" style="60" customWidth="1"/>
    <col min="12803" max="12803" width="9.08984375" style="60" customWidth="1"/>
    <col min="12804" max="13056" width="8.7265625" style="60"/>
    <col min="13057" max="13057" width="18" style="60" customWidth="1"/>
    <col min="13058" max="13058" width="10.08984375" style="60" customWidth="1"/>
    <col min="13059" max="13059" width="9.08984375" style="60" customWidth="1"/>
    <col min="13060" max="13312" width="8.7265625" style="60"/>
    <col min="13313" max="13313" width="18" style="60" customWidth="1"/>
    <col min="13314" max="13314" width="10.08984375" style="60" customWidth="1"/>
    <col min="13315" max="13315" width="9.08984375" style="60" customWidth="1"/>
    <col min="13316" max="13568" width="8.7265625" style="60"/>
    <col min="13569" max="13569" width="18" style="60" customWidth="1"/>
    <col min="13570" max="13570" width="10.08984375" style="60" customWidth="1"/>
    <col min="13571" max="13571" width="9.08984375" style="60" customWidth="1"/>
    <col min="13572" max="13824" width="8.7265625" style="60"/>
    <col min="13825" max="13825" width="18" style="60" customWidth="1"/>
    <col min="13826" max="13826" width="10.08984375" style="60" customWidth="1"/>
    <col min="13827" max="13827" width="9.08984375" style="60" customWidth="1"/>
    <col min="13828" max="14080" width="8.7265625" style="60"/>
    <col min="14081" max="14081" width="18" style="60" customWidth="1"/>
    <col min="14082" max="14082" width="10.08984375" style="60" customWidth="1"/>
    <col min="14083" max="14083" width="9.08984375" style="60" customWidth="1"/>
    <col min="14084" max="14336" width="8.7265625" style="60"/>
    <col min="14337" max="14337" width="18" style="60" customWidth="1"/>
    <col min="14338" max="14338" width="10.08984375" style="60" customWidth="1"/>
    <col min="14339" max="14339" width="9.08984375" style="60" customWidth="1"/>
    <col min="14340" max="14592" width="8.7265625" style="60"/>
    <col min="14593" max="14593" width="18" style="60" customWidth="1"/>
    <col min="14594" max="14594" width="10.08984375" style="60" customWidth="1"/>
    <col min="14595" max="14595" width="9.08984375" style="60" customWidth="1"/>
    <col min="14596" max="14848" width="8.7265625" style="60"/>
    <col min="14849" max="14849" width="18" style="60" customWidth="1"/>
    <col min="14850" max="14850" width="10.08984375" style="60" customWidth="1"/>
    <col min="14851" max="14851" width="9.08984375" style="60" customWidth="1"/>
    <col min="14852" max="15104" width="8.7265625" style="60"/>
    <col min="15105" max="15105" width="18" style="60" customWidth="1"/>
    <col min="15106" max="15106" width="10.08984375" style="60" customWidth="1"/>
    <col min="15107" max="15107" width="9.08984375" style="60" customWidth="1"/>
    <col min="15108" max="15360" width="8.7265625" style="60"/>
    <col min="15361" max="15361" width="18" style="60" customWidth="1"/>
    <col min="15362" max="15362" width="10.08984375" style="60" customWidth="1"/>
    <col min="15363" max="15363" width="9.08984375" style="60" customWidth="1"/>
    <col min="15364" max="15616" width="8.7265625" style="60"/>
    <col min="15617" max="15617" width="18" style="60" customWidth="1"/>
    <col min="15618" max="15618" width="10.08984375" style="60" customWidth="1"/>
    <col min="15619" max="15619" width="9.08984375" style="60" customWidth="1"/>
    <col min="15620" max="15872" width="8.7265625" style="60"/>
    <col min="15873" max="15873" width="18" style="60" customWidth="1"/>
    <col min="15874" max="15874" width="10.08984375" style="60" customWidth="1"/>
    <col min="15875" max="15875" width="9.08984375" style="60" customWidth="1"/>
    <col min="15876" max="16128" width="8.7265625" style="60"/>
    <col min="16129" max="16129" width="18" style="60" customWidth="1"/>
    <col min="16130" max="16130" width="10.08984375" style="60" customWidth="1"/>
    <col min="16131" max="16131" width="9.08984375" style="60" customWidth="1"/>
    <col min="16132" max="16384" width="8.7265625" style="60"/>
  </cols>
  <sheetData>
    <row r="1" spans="1:30" ht="21" x14ac:dyDescent="0.5">
      <c r="A1" s="59" t="s">
        <v>41</v>
      </c>
      <c r="E1" s="59" t="s">
        <v>42</v>
      </c>
    </row>
    <row r="2" spans="1:30" ht="21" x14ac:dyDescent="0.5">
      <c r="A2" s="59" t="s">
        <v>43</v>
      </c>
      <c r="B2" s="61" t="s">
        <v>44</v>
      </c>
      <c r="K2" s="62"/>
    </row>
    <row r="3" spans="1:30" ht="21" x14ac:dyDescent="0.5">
      <c r="A3" s="59" t="s">
        <v>45</v>
      </c>
      <c r="B3" s="61" t="s">
        <v>46</v>
      </c>
      <c r="E3" s="63" t="s">
        <v>47</v>
      </c>
      <c r="F3" s="64"/>
      <c r="G3" s="82">
        <v>45069</v>
      </c>
      <c r="H3" s="65"/>
      <c r="I3" s="65"/>
      <c r="J3" s="65"/>
      <c r="K3" s="65"/>
    </row>
    <row r="4" spans="1:30" ht="21" x14ac:dyDescent="0.5">
      <c r="A4" s="59" t="s">
        <v>48</v>
      </c>
      <c r="B4" s="61" t="s">
        <v>49</v>
      </c>
    </row>
    <row r="5" spans="1:30" ht="12.75" customHeight="1" x14ac:dyDescent="0.25">
      <c r="C5" s="80"/>
    </row>
    <row r="6" spans="1:30" ht="29.25" customHeight="1" x14ac:dyDescent="0.25">
      <c r="A6" s="66"/>
      <c r="B6" s="67"/>
      <c r="C6" s="81"/>
      <c r="D6" s="68" t="s">
        <v>108</v>
      </c>
      <c r="E6" s="68" t="s">
        <v>109</v>
      </c>
      <c r="F6" s="68" t="s">
        <v>50</v>
      </c>
      <c r="G6" s="68" t="s">
        <v>51</v>
      </c>
    </row>
    <row r="7" spans="1:30" ht="43.5" customHeight="1" x14ac:dyDescent="0.25">
      <c r="A7" s="69" t="s">
        <v>52</v>
      </c>
      <c r="B7" s="70"/>
      <c r="C7" s="71"/>
      <c r="D7" s="71">
        <v>16</v>
      </c>
      <c r="E7" s="71">
        <v>65</v>
      </c>
      <c r="F7" s="71">
        <v>65</v>
      </c>
      <c r="G7" s="71">
        <v>14</v>
      </c>
    </row>
    <row r="8" spans="1:30" ht="44.25" customHeight="1" x14ac:dyDescent="0.25">
      <c r="A8" s="69"/>
      <c r="B8" s="70" t="s">
        <v>53</v>
      </c>
      <c r="C8" s="71"/>
      <c r="D8" s="71">
        <v>13</v>
      </c>
      <c r="E8" s="71">
        <v>12</v>
      </c>
      <c r="F8" s="71">
        <v>12</v>
      </c>
      <c r="G8" s="71">
        <v>12</v>
      </c>
    </row>
    <row r="9" spans="1:30" ht="45" customHeight="1" x14ac:dyDescent="0.25">
      <c r="A9" s="69"/>
      <c r="B9" s="70" t="s">
        <v>54</v>
      </c>
      <c r="C9" s="71"/>
      <c r="D9" s="71">
        <v>51</v>
      </c>
      <c r="E9" s="71">
        <v>65</v>
      </c>
      <c r="F9" s="71">
        <v>65</v>
      </c>
      <c r="G9" s="71">
        <v>15</v>
      </c>
    </row>
    <row r="10" spans="1:30" ht="45" customHeight="1" x14ac:dyDescent="0.25">
      <c r="A10" s="69" t="s">
        <v>55</v>
      </c>
      <c r="B10" s="70"/>
      <c r="C10" s="71"/>
      <c r="D10" s="71">
        <v>25</v>
      </c>
      <c r="E10" s="71">
        <v>15</v>
      </c>
      <c r="F10" s="71">
        <v>20</v>
      </c>
      <c r="G10" s="71">
        <v>25</v>
      </c>
    </row>
    <row r="11" spans="1:30" ht="45.75" customHeight="1" x14ac:dyDescent="0.25">
      <c r="A11" s="69" t="s">
        <v>56</v>
      </c>
      <c r="B11" s="70"/>
      <c r="C11" s="71"/>
      <c r="D11" s="71">
        <v>25</v>
      </c>
      <c r="E11" s="71">
        <v>8</v>
      </c>
      <c r="F11" s="71">
        <v>30</v>
      </c>
      <c r="G11" s="71">
        <v>15</v>
      </c>
    </row>
    <row r="12" spans="1:30" ht="106.5" customHeight="1" x14ac:dyDescent="0.25">
      <c r="A12" s="72" t="s">
        <v>57</v>
      </c>
      <c r="B12" s="73" t="s">
        <v>58</v>
      </c>
      <c r="C12" s="73" t="s">
        <v>59</v>
      </c>
      <c r="D12" s="73" t="s">
        <v>60</v>
      </c>
      <c r="E12" s="73" t="s">
        <v>61</v>
      </c>
      <c r="F12" s="73" t="s">
        <v>62</v>
      </c>
      <c r="G12" s="73" t="s">
        <v>63</v>
      </c>
      <c r="H12" s="73" t="s">
        <v>64</v>
      </c>
      <c r="I12" s="73" t="s">
        <v>65</v>
      </c>
      <c r="J12" s="73" t="s">
        <v>66</v>
      </c>
      <c r="K12" s="73" t="s">
        <v>67</v>
      </c>
      <c r="L12" s="73" t="s">
        <v>68</v>
      </c>
      <c r="M12" s="73" t="s">
        <v>69</v>
      </c>
      <c r="N12" s="73" t="s">
        <v>70</v>
      </c>
      <c r="O12" s="73" t="s">
        <v>71</v>
      </c>
      <c r="P12" s="73" t="s">
        <v>72</v>
      </c>
      <c r="Q12" s="73" t="s">
        <v>73</v>
      </c>
      <c r="R12" s="73" t="s">
        <v>74</v>
      </c>
      <c r="S12" s="73" t="s">
        <v>75</v>
      </c>
      <c r="T12" s="73" t="s">
        <v>76</v>
      </c>
      <c r="U12" s="73" t="s">
        <v>77</v>
      </c>
      <c r="V12" s="74"/>
      <c r="W12" s="74"/>
      <c r="X12" s="74"/>
      <c r="Y12" s="74"/>
      <c r="Z12" s="74"/>
      <c r="AA12" s="74"/>
      <c r="AB12" s="74"/>
    </row>
    <row r="13" spans="1:30" ht="26.25" customHeight="1" x14ac:dyDescent="0.25">
      <c r="B13" s="75" t="s">
        <v>78</v>
      </c>
      <c r="C13" s="75">
        <v>10</v>
      </c>
      <c r="D13" s="75">
        <v>11</v>
      </c>
      <c r="E13" s="75">
        <v>12</v>
      </c>
      <c r="F13" s="75">
        <v>30</v>
      </c>
      <c r="G13" s="75">
        <v>31</v>
      </c>
      <c r="H13" s="75">
        <v>32</v>
      </c>
      <c r="I13" s="75">
        <v>50</v>
      </c>
      <c r="J13" s="75">
        <v>51</v>
      </c>
      <c r="K13" s="75">
        <v>55</v>
      </c>
      <c r="L13" s="75">
        <v>59</v>
      </c>
      <c r="M13" s="75">
        <v>61</v>
      </c>
      <c r="N13" s="75">
        <v>65</v>
      </c>
      <c r="O13" s="75">
        <v>69</v>
      </c>
      <c r="P13" s="75">
        <v>70</v>
      </c>
      <c r="Q13" s="75">
        <v>71</v>
      </c>
      <c r="R13" s="75" t="s">
        <v>79</v>
      </c>
      <c r="S13" s="75">
        <v>81</v>
      </c>
      <c r="T13" s="75" t="s">
        <v>80</v>
      </c>
      <c r="U13" s="75">
        <v>89</v>
      </c>
      <c r="V13" s="76"/>
      <c r="W13" s="76"/>
      <c r="X13" s="76"/>
      <c r="Y13" s="76"/>
      <c r="Z13" s="76"/>
      <c r="AA13" s="76"/>
      <c r="AB13" s="76"/>
    </row>
    <row r="14" spans="1:30" ht="91.5" x14ac:dyDescent="0.25">
      <c r="A14" s="77" t="s">
        <v>81</v>
      </c>
      <c r="B14" s="73" t="s">
        <v>82</v>
      </c>
      <c r="C14" s="73" t="s">
        <v>83</v>
      </c>
      <c r="D14" s="73" t="s">
        <v>84</v>
      </c>
      <c r="E14" s="73" t="s">
        <v>85</v>
      </c>
      <c r="F14" s="73" t="s">
        <v>86</v>
      </c>
      <c r="G14" s="73" t="s">
        <v>87</v>
      </c>
      <c r="H14" s="73" t="s">
        <v>88</v>
      </c>
      <c r="I14" s="73" t="s">
        <v>89</v>
      </c>
      <c r="J14" s="73" t="s">
        <v>90</v>
      </c>
      <c r="K14" s="73" t="s">
        <v>91</v>
      </c>
      <c r="L14" s="73" t="s">
        <v>92</v>
      </c>
      <c r="M14" s="73" t="s">
        <v>93</v>
      </c>
      <c r="N14" s="73" t="s">
        <v>94</v>
      </c>
      <c r="O14" s="73" t="s">
        <v>95</v>
      </c>
      <c r="P14" s="73" t="s">
        <v>96</v>
      </c>
      <c r="Q14" s="73" t="s">
        <v>97</v>
      </c>
      <c r="R14" s="73" t="s">
        <v>98</v>
      </c>
      <c r="S14" s="73" t="s">
        <v>99</v>
      </c>
      <c r="T14" s="73" t="s">
        <v>100</v>
      </c>
      <c r="U14" s="73" t="s">
        <v>101</v>
      </c>
      <c r="V14" s="73" t="s">
        <v>71</v>
      </c>
      <c r="W14" s="73" t="s">
        <v>102</v>
      </c>
      <c r="X14" s="73" t="s">
        <v>103</v>
      </c>
      <c r="Y14" s="73" t="s">
        <v>104</v>
      </c>
      <c r="Z14" s="73" t="s">
        <v>105</v>
      </c>
      <c r="AA14" s="73" t="s">
        <v>106</v>
      </c>
      <c r="AB14" s="73" t="s">
        <v>107</v>
      </c>
      <c r="AD14" s="78"/>
    </row>
    <row r="15" spans="1:30" ht="24.75" customHeight="1" x14ac:dyDescent="0.25">
      <c r="B15" s="79" t="s">
        <v>78</v>
      </c>
      <c r="C15" s="79">
        <v>10</v>
      </c>
      <c r="D15" s="79">
        <v>11</v>
      </c>
      <c r="E15" s="79">
        <v>12</v>
      </c>
      <c r="F15" s="79">
        <v>20</v>
      </c>
      <c r="G15" s="79">
        <v>21</v>
      </c>
      <c r="H15" s="79">
        <v>22</v>
      </c>
      <c r="I15" s="79">
        <v>30</v>
      </c>
      <c r="J15" s="79">
        <v>31</v>
      </c>
      <c r="K15" s="79">
        <v>32</v>
      </c>
      <c r="L15" s="79">
        <v>37</v>
      </c>
      <c r="M15" s="79">
        <v>39</v>
      </c>
      <c r="N15" s="79">
        <v>41</v>
      </c>
      <c r="O15" s="79">
        <v>45</v>
      </c>
      <c r="P15" s="79">
        <v>49</v>
      </c>
      <c r="Q15" s="79">
        <v>51</v>
      </c>
      <c r="R15" s="79">
        <v>55</v>
      </c>
      <c r="S15" s="79">
        <v>59</v>
      </c>
      <c r="T15" s="79">
        <v>61</v>
      </c>
      <c r="U15" s="79">
        <v>65</v>
      </c>
      <c r="V15" s="79">
        <v>69</v>
      </c>
      <c r="W15" s="79">
        <v>73</v>
      </c>
      <c r="X15" s="79">
        <v>75</v>
      </c>
      <c r="Y15" s="79">
        <v>77</v>
      </c>
      <c r="Z15" s="79">
        <v>83</v>
      </c>
      <c r="AA15" s="79">
        <v>85</v>
      </c>
      <c r="AB15" s="79">
        <v>87</v>
      </c>
      <c r="AD15" s="78"/>
    </row>
  </sheetData>
  <mergeCells count="1">
    <mergeCell ref="C5:C6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4</vt:i4>
      </vt:variant>
    </vt:vector>
  </HeadingPairs>
  <TitlesOfParts>
    <vt:vector size="7" baseType="lpstr">
      <vt:lpstr>Marktäckning 05-23</vt:lpstr>
      <vt:lpstr>Effekt 05-23</vt:lpstr>
      <vt:lpstr>05-23</vt:lpstr>
      <vt:lpstr>'Effekt 05-23'!Utskriftsområde</vt:lpstr>
      <vt:lpstr>'Marktäckning 05-23'!Utskriftsområde</vt:lpstr>
      <vt:lpstr>'Effekt 05-23'!Utskriftsrubriker</vt:lpstr>
      <vt:lpstr>'Marktäckning 05-23'!Utskriftsrubriker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Lovisa Nissen</dc:creator>
  <cp:lastModifiedBy>Lovisa Nissen</cp:lastModifiedBy>
  <dcterms:created xsi:type="dcterms:W3CDTF">2023-05-25T06:45:57Z</dcterms:created>
  <dcterms:modified xsi:type="dcterms:W3CDTF">2023-05-25T06:48:36Z</dcterms:modified>
</cp:coreProperties>
</file>